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GPC\Desktop\Rebalan i plan\Rebalans\"/>
    </mc:Choice>
  </mc:AlternateContent>
  <xr:revisionPtr revIDLastSave="0" documentId="13_ncr:1_{C70D3AD5-6EE3-4B61-B288-4D0BF09FF5A5}" xr6:coauthVersionLast="37" xr6:coauthVersionMax="37" xr10:uidLastSave="{00000000-0000-0000-0000-000000000000}"/>
  <bookViews>
    <workbookView xWindow="0" yWindow="0" windowWidth="28800" windowHeight="11685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3" i="3"/>
  <c r="F61" i="8" l="1"/>
  <c r="F59" i="8"/>
  <c r="F55" i="8"/>
  <c r="G8" i="10"/>
  <c r="F27" i="3"/>
  <c r="F26" i="3" s="1"/>
  <c r="F12" i="3"/>
  <c r="F16" i="3"/>
  <c r="K81" i="7"/>
  <c r="K77" i="7" s="1"/>
  <c r="K76" i="7" s="1"/>
  <c r="K112" i="7"/>
  <c r="K111" i="7" s="1"/>
  <c r="K90" i="7"/>
  <c r="K188" i="7"/>
  <c r="K187" i="7" s="1"/>
  <c r="K186" i="7" s="1"/>
  <c r="K173" i="7"/>
  <c r="K172" i="7" s="1"/>
  <c r="K170" i="7"/>
  <c r="K168" i="7"/>
  <c r="K167" i="7"/>
  <c r="K160" i="7"/>
  <c r="K159" i="7" s="1"/>
  <c r="K144" i="7"/>
  <c r="K143" i="7"/>
  <c r="K120" i="7"/>
  <c r="K119" i="7" s="1"/>
  <c r="K116" i="7"/>
  <c r="K115" i="7" s="1"/>
  <c r="K97" i="7"/>
  <c r="K83" i="7"/>
  <c r="K73" i="7"/>
  <c r="K72" i="7" s="1"/>
  <c r="K66" i="7"/>
  <c r="H66" i="7"/>
  <c r="K60" i="7"/>
  <c r="H60" i="7"/>
  <c r="K39" i="7"/>
  <c r="H39" i="7"/>
  <c r="K24" i="7"/>
  <c r="H24" i="7"/>
  <c r="K16" i="7"/>
  <c r="H16" i="7"/>
  <c r="H15" i="7" l="1"/>
  <c r="H14" i="7" s="1"/>
  <c r="K15" i="7"/>
  <c r="K14" i="7" s="1"/>
  <c r="K13" i="7" s="1"/>
  <c r="K12" i="7" s="1"/>
  <c r="K11" i="7" s="1"/>
  <c r="K10" i="7" l="1"/>
  <c r="K9" i="7" l="1"/>
  <c r="K8" i="7" s="1"/>
  <c r="K7" i="7" s="1"/>
  <c r="G11" i="10" l="1"/>
  <c r="G14" i="10" s="1"/>
  <c r="F11" i="10" l="1"/>
  <c r="F14" i="10" s="1"/>
  <c r="E19" i="3" l="1"/>
  <c r="F19" i="3"/>
  <c r="E12" i="3"/>
  <c r="E11" i="3" s="1"/>
  <c r="E27" i="3"/>
  <c r="E33" i="3"/>
  <c r="F33" i="3"/>
  <c r="E26" i="3" l="1"/>
  <c r="F64" i="8"/>
  <c r="E64" i="8" l="1"/>
  <c r="E55" i="8"/>
  <c r="F45" i="8"/>
  <c r="E46" i="8"/>
  <c r="E45" i="8" s="1"/>
  <c r="F42" i="8"/>
  <c r="E42" i="8"/>
  <c r="F31" i="8"/>
  <c r="E31" i="8"/>
  <c r="F25" i="8"/>
  <c r="E25" i="8"/>
  <c r="F22" i="8"/>
  <c r="E22" i="8"/>
  <c r="F20" i="8"/>
  <c r="E20" i="8"/>
  <c r="F13" i="8"/>
  <c r="E13" i="8"/>
  <c r="F41" i="8" l="1"/>
  <c r="F40" i="8" s="1"/>
  <c r="E41" i="8"/>
  <c r="E40" i="8" s="1"/>
  <c r="E12" i="8"/>
  <c r="E11" i="8" s="1"/>
  <c r="F12" i="8"/>
  <c r="F11" i="8" s="1"/>
  <c r="G21" i="10" l="1"/>
  <c r="F21" i="10"/>
  <c r="F37" i="10" l="1"/>
  <c r="G34" i="10" s="1"/>
  <c r="G37" i="10" s="1"/>
  <c r="G22" i="10" l="1"/>
  <c r="G29" i="10" l="1"/>
  <c r="F22" i="10"/>
  <c r="F29" i="10" l="1"/>
</calcChain>
</file>

<file path=xl/sharedStrings.xml><?xml version="1.0" encoding="utf-8"?>
<sst xmlns="http://schemas.openxmlformats.org/spreadsheetml/2006/main" count="699" uniqueCount="433">
  <si>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</si>
  <si>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</si>
  <si>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</si>
  <si>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</si>
  <si>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</si>
  <si>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</si>
  <si>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</si>
  <si>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</si>
  <si>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</si>
  <si>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</si>
  <si>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</si>
  <si>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</si>
  <si>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</si>
  <si>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</si>
  <si>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</si>
  <si>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</si>
  <si>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</si>
  <si>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</si>
  <si>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</si>
  <si>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</si>
  <si>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</si>
  <si>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</si>
  <si>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</si>
  <si>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</si>
  <si>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</si>
  <si>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</si>
  <si>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</si>
  <si>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</si>
  <si>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</si>
  <si>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</si>
  <si>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</si>
  <si>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</si>
  <si>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</si>
  <si>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</si>
  <si>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2023.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</si>
  <si>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</si>
  <si>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</si>
  <si>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</si>
  <si>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</si>
  <si>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</si>
  <si>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</si>
  <si>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</si>
  <si>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</si>
  <si>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</si>
  <si>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</si>
  <si>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</si>
  <si>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</si>
  <si>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</si>
  <si>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</si>
  <si>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</si>
  <si>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</si>
  <si>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</si>
  <si>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</si>
  <si>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</si>
  <si>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</si>
  <si>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</si>
  <si>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</si>
  <si>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</si>
  <si>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</si>
  <si>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</si>
  <si>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</si>
  <si>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</si>
  <si>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</si>
  <si>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</si>
  <si>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09 Obrazovanje </t>
  </si>
  <si>
    <t>091 Predškolsko i osnovno obrazovanje</t>
  </si>
  <si>
    <t>0912 Osnovno obrazovanje</t>
  </si>
  <si>
    <t>PLAN 2023.</t>
  </si>
  <si>
    <t>Financijski rashodi</t>
  </si>
  <si>
    <t>Rezultat poslovanja</t>
  </si>
  <si>
    <t>Izvor</t>
  </si>
  <si>
    <t>Plan za 2023.</t>
  </si>
  <si>
    <t>5.1.1.</t>
  </si>
  <si>
    <t>Pomoć od međ. institucija</t>
  </si>
  <si>
    <t>5.3.1.</t>
  </si>
  <si>
    <t>Pomoć od đrž. proračuna</t>
  </si>
  <si>
    <t>5.4.1.</t>
  </si>
  <si>
    <t>Pomoć iz žup. proračuna</t>
  </si>
  <si>
    <t>5.5.1.</t>
  </si>
  <si>
    <t>Pomoć iz drugih proračuna</t>
  </si>
  <si>
    <t>Prihodi od imovine</t>
  </si>
  <si>
    <t>3.1.1.</t>
  </si>
  <si>
    <t>Vlastiti prihodi</t>
  </si>
  <si>
    <t>Prihodi od upravnih i administativnih pristojbi, pristojbi po posebnim propisima i naknada</t>
  </si>
  <si>
    <t>4.3.1.</t>
  </si>
  <si>
    <t>Prihodi za posebne namjene</t>
  </si>
  <si>
    <t>Prihodi od prodaje proizvoda i robe te pruženih usluga</t>
  </si>
  <si>
    <t>1.1.1.</t>
  </si>
  <si>
    <t>Prihodi iz nadležnog proračuna</t>
  </si>
  <si>
    <t>1.2.1.</t>
  </si>
  <si>
    <t>Vlastiti izvori</t>
  </si>
  <si>
    <t>RASHODI POSLOVANJA</t>
  </si>
  <si>
    <t>Naknade građanima i kućanstvima na temelju osiguranja i druge naknade</t>
  </si>
  <si>
    <t>Opći prihodi i primici</t>
  </si>
  <si>
    <t>Plan 
za 2024.</t>
  </si>
  <si>
    <t>6.1.1.</t>
  </si>
  <si>
    <t>Donacije</t>
  </si>
  <si>
    <t>RASHODI POSLOVANJA  PREMA EKONOMSKOJ KLASIFIKACIJI</t>
  </si>
  <si>
    <t>Rebalans 2023.</t>
  </si>
  <si>
    <t xml:space="preserve">Rebalans 2023. </t>
  </si>
  <si>
    <t>IZMJENA I DOPUNA FINANCIJSKOG PLANA PRORAČUNSKOG KORISNIKA JEDINICE LOKALNE I PODRUČNE (REGIONALNE) SAMOUPRAVE 
ZA 2023.</t>
  </si>
  <si>
    <t>Rebalans za 2023.</t>
  </si>
  <si>
    <t>REBALANS 2023.</t>
  </si>
  <si>
    <t>KONTO</t>
  </si>
  <si>
    <t>POZICIJA</t>
  </si>
  <si>
    <t>VRSTA RASHODA / IZDATAKA</t>
  </si>
  <si>
    <t>Razdjel 103 UPRAVNI ODJEL ZA DRUŠTVENE DJELATNOSTI</t>
  </si>
  <si>
    <t>Glava 10301 ODSJEK ZA ODGOJ, OBRAZOVANJE, ZNANOST I TEHNIČKU KULTURU</t>
  </si>
  <si>
    <t>Proračunski korisnik 13502 OŠ ŽRNOVNICA</t>
  </si>
  <si>
    <t>Glavni program S02 OSNOVNO ŠKOLSKO OBRAZOVANJE</t>
  </si>
  <si>
    <t>Program 3200 DECENTRALIZIRANE FUNKCIJE - MINIMALNI FINANCIJSKI STANDARD</t>
  </si>
  <si>
    <t>Aktivnost A320001 REDOVNA PROGRAMSKA DJELATNOST OSNOVNIH ŠKOLA</t>
  </si>
  <si>
    <t>Izvor  1.2.1. PRIHODI ZA DECENTRALIZIRANE FUNKCIJE-PK</t>
  </si>
  <si>
    <t>32111</t>
  </si>
  <si>
    <t>R02226-5</t>
  </si>
  <si>
    <t>Dnevnice za službeni put u zemlji</t>
  </si>
  <si>
    <t>32112</t>
  </si>
  <si>
    <t>R10573</t>
  </si>
  <si>
    <t>Dnevnice za službeni put u inozemstvu</t>
  </si>
  <si>
    <t>32113</t>
  </si>
  <si>
    <t>R02227-5</t>
  </si>
  <si>
    <t>Naknade za smještaj na službenom putu u zemlji</t>
  </si>
  <si>
    <t>32115</t>
  </si>
  <si>
    <t>R02228-5</t>
  </si>
  <si>
    <t>Naknade za prijevoz na službenom putu u zemlji</t>
  </si>
  <si>
    <t>32119</t>
  </si>
  <si>
    <t>R02229-5</t>
  </si>
  <si>
    <t>Ostali rashodi za službena putovanja</t>
  </si>
  <si>
    <t>32131</t>
  </si>
  <si>
    <t>R02230-5</t>
  </si>
  <si>
    <t>Seminari, savjetovanja i simpoziji</t>
  </si>
  <si>
    <t>32141</t>
  </si>
  <si>
    <t>R02231-5</t>
  </si>
  <si>
    <t>Naknada za korištenje privatnog automobila u službene svrhe</t>
  </si>
  <si>
    <t>32211</t>
  </si>
  <si>
    <t>R02232-5</t>
  </si>
  <si>
    <t>Uredski materijal</t>
  </si>
  <si>
    <t>32212</t>
  </si>
  <si>
    <t>R02233-5</t>
  </si>
  <si>
    <t>Literatura (publikacije, časopisi, glasila, knjige i ostalo)</t>
  </si>
  <si>
    <t>32214</t>
  </si>
  <si>
    <t>R02234-5</t>
  </si>
  <si>
    <t>Materijal i sredstva za čišćenje i održavanje</t>
  </si>
  <si>
    <t>32216</t>
  </si>
  <si>
    <t>R02235-5</t>
  </si>
  <si>
    <t>Materijal za higijenske potrebe i njegu</t>
  </si>
  <si>
    <t>32219</t>
  </si>
  <si>
    <t>R02236-5</t>
  </si>
  <si>
    <t>Ostali materijal za potrebe redovnog poslovanja</t>
  </si>
  <si>
    <t>32224</t>
  </si>
  <si>
    <t>R02237-5</t>
  </si>
  <si>
    <t>Namirnice</t>
  </si>
  <si>
    <t>32231</t>
  </si>
  <si>
    <t>R02238-5</t>
  </si>
  <si>
    <t>Električna energija</t>
  </si>
  <si>
    <t>32234</t>
  </si>
  <si>
    <t>R02239-5</t>
  </si>
  <si>
    <t>Motorni benzin i dizel gorivo</t>
  </si>
  <si>
    <t>32239</t>
  </si>
  <si>
    <t>R02240-5</t>
  </si>
  <si>
    <t>Ostali materijali za proizvodnju energije (ugljen, drva, teško ulje)</t>
  </si>
  <si>
    <t>32241</t>
  </si>
  <si>
    <t>R02241-5</t>
  </si>
  <si>
    <t>Materijal i dijelovi za tekuće i investicijsko održavanje građevinskih objekata</t>
  </si>
  <si>
    <t>32242</t>
  </si>
  <si>
    <t>R02242-5</t>
  </si>
  <si>
    <t>Materijal i dijelovi za tekuće i investicijsko održavanje postrojenja i opreme</t>
  </si>
  <si>
    <t>32244</t>
  </si>
  <si>
    <t>R02243-5</t>
  </si>
  <si>
    <t>Ostali materijal i dijelovi za tekuće i investicijsko održavanje</t>
  </si>
  <si>
    <t>32251</t>
  </si>
  <si>
    <t>R02244-5</t>
  </si>
  <si>
    <t>Sitni inventar</t>
  </si>
  <si>
    <t>32271</t>
  </si>
  <si>
    <t>R02245-5</t>
  </si>
  <si>
    <t>Službena, radna i zaštitna odjeća i obuća</t>
  </si>
  <si>
    <t>32311</t>
  </si>
  <si>
    <t>R02246-5</t>
  </si>
  <si>
    <t>Usluge telefona, telefaksa</t>
  </si>
  <si>
    <t>32313</t>
  </si>
  <si>
    <t>R02247-5</t>
  </si>
  <si>
    <t>Poštarina (pisma, tiskanice i sl.)</t>
  </si>
  <si>
    <t>32319</t>
  </si>
  <si>
    <t>R02248-5</t>
  </si>
  <si>
    <t>Ostale usluge za komunikaciju i prijevoz</t>
  </si>
  <si>
    <t>32321</t>
  </si>
  <si>
    <t>R02249-5</t>
  </si>
  <si>
    <t>Usluge tekućeg i investicijskog održavanja građevinskih objekata</t>
  </si>
  <si>
    <t>32322</t>
  </si>
  <si>
    <t>R02250-5</t>
  </si>
  <si>
    <t>Usluge tekućeg i investicijskog održavanja postrojenja i opreme</t>
  </si>
  <si>
    <t>32329</t>
  </si>
  <si>
    <t>R02251-5</t>
  </si>
  <si>
    <t>Ostale usluge tekućeg i investicijskog održavanja</t>
  </si>
  <si>
    <t>32342</t>
  </si>
  <si>
    <t>R02252-5</t>
  </si>
  <si>
    <t>Iznošenje i odvoz smeća</t>
  </si>
  <si>
    <t>32343</t>
  </si>
  <si>
    <t>R02253-5</t>
  </si>
  <si>
    <t>Deratizacija i dezinsekcija</t>
  </si>
  <si>
    <t>32344</t>
  </si>
  <si>
    <t>R02254-5</t>
  </si>
  <si>
    <t>Dimnjačarske i ekološke usluge</t>
  </si>
  <si>
    <t>32349</t>
  </si>
  <si>
    <t>R02255-5</t>
  </si>
  <si>
    <t>Ostale komunalne usluge</t>
  </si>
  <si>
    <t>32353</t>
  </si>
  <si>
    <t>R02256-5</t>
  </si>
  <si>
    <t>Zakupnine i najamnine za opremu</t>
  </si>
  <si>
    <t>32361</t>
  </si>
  <si>
    <t>R02257-5</t>
  </si>
  <si>
    <t>Obvezni i preventivni zdravstveni pregledi zaposlenika</t>
  </si>
  <si>
    <t>32371</t>
  </si>
  <si>
    <t>R05783-5</t>
  </si>
  <si>
    <t>Autorski honorari</t>
  </si>
  <si>
    <t>32372</t>
  </si>
  <si>
    <t>R02258-5</t>
  </si>
  <si>
    <t>Ugovori o djelu</t>
  </si>
  <si>
    <t>32379</t>
  </si>
  <si>
    <t>R05785-5</t>
  </si>
  <si>
    <t>Ostale intelektualne usluge</t>
  </si>
  <si>
    <t>32381</t>
  </si>
  <si>
    <t>R02259-5</t>
  </si>
  <si>
    <t>Usluge ažuriranja računalnih baza</t>
  </si>
  <si>
    <t>32382</t>
  </si>
  <si>
    <t>R02260-5</t>
  </si>
  <si>
    <t>Usluge razvoja software-a</t>
  </si>
  <si>
    <t>32389</t>
  </si>
  <si>
    <t>R02261-5</t>
  </si>
  <si>
    <t>Ostale računalne usluge</t>
  </si>
  <si>
    <t>32391</t>
  </si>
  <si>
    <t>R02262-5</t>
  </si>
  <si>
    <t>Grafičke i tiskarske usluge, usluge kopiranja i uvezivanja i slično</t>
  </si>
  <si>
    <t>32399</t>
  </si>
  <si>
    <t>R02263-5</t>
  </si>
  <si>
    <t>Ostale nespomenute usluge</t>
  </si>
  <si>
    <t>32931</t>
  </si>
  <si>
    <t>R02264-5</t>
  </si>
  <si>
    <t>Reprezentacija</t>
  </si>
  <si>
    <t>32941</t>
  </si>
  <si>
    <t>R02265-5</t>
  </si>
  <si>
    <t>Tuzemne članarine</t>
  </si>
  <si>
    <t>32991</t>
  </si>
  <si>
    <t>R02266-5</t>
  </si>
  <si>
    <t>Rashodi protokola (vijenci, cvijeće, svijeće i slično)</t>
  </si>
  <si>
    <t>32999</t>
  </si>
  <si>
    <t>R02267-5</t>
  </si>
  <si>
    <t>Ostali nespomenuti rashodi poslovanja</t>
  </si>
  <si>
    <t>34312</t>
  </si>
  <si>
    <t>R02268-5</t>
  </si>
  <si>
    <t>Usluge platnog prometa</t>
  </si>
  <si>
    <t>Aktivnost A320002 REDOVNO ODRŽAVANJE OBJEKATA OSNOVNIH ŠKOLA</t>
  </si>
  <si>
    <t>R05177-5</t>
  </si>
  <si>
    <t>R06970-5</t>
  </si>
  <si>
    <t>Kapitalni projekt K320001 KAPITALNA ULAGANJA U OPREMU - DECENTRALIZIRANA SREDSTVA</t>
  </si>
  <si>
    <t>42211</t>
  </si>
  <si>
    <t>R02269-5</t>
  </si>
  <si>
    <t>Računala i računalna oprema</t>
  </si>
  <si>
    <t>42219</t>
  </si>
  <si>
    <t>R02270-5</t>
  </si>
  <si>
    <t>Ostala uredska oprema</t>
  </si>
  <si>
    <t>Program 3201 ŠIRE JAVNE POTREBE - IZNAD MINIMALNOG STANDARDA</t>
  </si>
  <si>
    <t>Aktivnost A320102 IZVANNASTAVNE I IZVANŠKOLSKE AKTIVNOSTI</t>
  </si>
  <si>
    <t>Izvor  1.1.1. PRIHODI OD GRADA</t>
  </si>
  <si>
    <t>R05806-5</t>
  </si>
  <si>
    <t>R20207</t>
  </si>
  <si>
    <t>Izvor  3.1.1. VLASTITI PRIHODI-PK</t>
  </si>
  <si>
    <t>R02271-5</t>
  </si>
  <si>
    <t>Izvor  4.3.1. PRIHODI ZA POSEBNE NAMJENE-PK</t>
  </si>
  <si>
    <t>R05864-5</t>
  </si>
  <si>
    <t>32229</t>
  </si>
  <si>
    <t>R05866-5</t>
  </si>
  <si>
    <t>Ostali materijal i sirovine</t>
  </si>
  <si>
    <t>R06914-5</t>
  </si>
  <si>
    <t>R02272-5</t>
  </si>
  <si>
    <t>R09529-5</t>
  </si>
  <si>
    <t>R05865-5</t>
  </si>
  <si>
    <t>Izvor  5.3.1. POMOĆI IZ DRŽAVNOG PRORAČUNA-PK</t>
  </si>
  <si>
    <t>38129</t>
  </si>
  <si>
    <t>R10622</t>
  </si>
  <si>
    <t>Ostale tekuće donacije u naravi</t>
  </si>
  <si>
    <t>Izvor  5.4.1. POMOĆI IZ ŽUPANIJSKOG PRORAČUNA-PK</t>
  </si>
  <si>
    <t>32149</t>
  </si>
  <si>
    <t>R02273-5</t>
  </si>
  <si>
    <t>Ostale naknade troškova zaposlenima</t>
  </si>
  <si>
    <t>Izvor  5.5.1. POMOĆI IZ DRUGIH PRORAČUNA-PK</t>
  </si>
  <si>
    <t>R09504-5</t>
  </si>
  <si>
    <t>R02274-5</t>
  </si>
  <si>
    <t>Aktivnost A320104 NABAVKA UDŽBENIKA I PRIBORA</t>
  </si>
  <si>
    <t>37229</t>
  </si>
  <si>
    <t>R05506-5</t>
  </si>
  <si>
    <t>Ostale naknade iz proračuna u naravi</t>
  </si>
  <si>
    <t>R10902</t>
  </si>
  <si>
    <t>42411</t>
  </si>
  <si>
    <t>R02282-5</t>
  </si>
  <si>
    <t>Knjige</t>
  </si>
  <si>
    <t>Aktivnost A320105 PROMETNI ODGOJ I SIGURNOST U PROMETU - POLIGON</t>
  </si>
  <si>
    <t>R05808-5</t>
  </si>
  <si>
    <t>Aktivnost A320111 HITNE INTERVENCIJE</t>
  </si>
  <si>
    <t>R05505-5</t>
  </si>
  <si>
    <t>Izvor  7.1.1. PRIHODI OD NEFINANCIJSKE IMOVINE I OSIGURANJA-PK</t>
  </si>
  <si>
    <t>R02281-5</t>
  </si>
  <si>
    <t>Aktivnost A320112 UREĐENJE OKOLIŠA ŠKOLA</t>
  </si>
  <si>
    <t>Izvor  6.1.1. DONACIJE-PK</t>
  </si>
  <si>
    <t>R10574</t>
  </si>
  <si>
    <t>R10575</t>
  </si>
  <si>
    <t>Aktivnost A320113 PROJEKT E ŠKOLE</t>
  </si>
  <si>
    <t>R05306-5</t>
  </si>
  <si>
    <t>R10865</t>
  </si>
  <si>
    <t>Aktivnost A320114 VLASTITA I NAMJENSKA SREDSTVA OSNOVNIH ŠKOLA</t>
  </si>
  <si>
    <t>R10345</t>
  </si>
  <si>
    <t>R02283-5</t>
  </si>
  <si>
    <t>R02284-5</t>
  </si>
  <si>
    <t>R02285-5</t>
  </si>
  <si>
    <t>R02286-5</t>
  </si>
  <si>
    <t>32412</t>
  </si>
  <si>
    <t>R02287-5</t>
  </si>
  <si>
    <t>Naknade ostalih troškova</t>
  </si>
  <si>
    <t>R02288-5</t>
  </si>
  <si>
    <t>R02289-5</t>
  </si>
  <si>
    <t>R02290-5</t>
  </si>
  <si>
    <t>R07197-5</t>
  </si>
  <si>
    <t>Aktivnost A320115 POMOĆNICI U NASTAVI</t>
  </si>
  <si>
    <t>31111</t>
  </si>
  <si>
    <t>R02275-5</t>
  </si>
  <si>
    <t>Plaće za zaposlene</t>
  </si>
  <si>
    <t>31216</t>
  </si>
  <si>
    <t>R02276-5</t>
  </si>
  <si>
    <t>Regres za godišnji odmor</t>
  </si>
  <si>
    <t>31219</t>
  </si>
  <si>
    <t>R02277-5</t>
  </si>
  <si>
    <t>Ostali nenavedeni rashodi za zaposlene</t>
  </si>
  <si>
    <t>31321</t>
  </si>
  <si>
    <t>R02278-5</t>
  </si>
  <si>
    <t>Doprinosi za obvezno zdravstveno osiguranje</t>
  </si>
  <si>
    <t>R02279-5</t>
  </si>
  <si>
    <t>32121</t>
  </si>
  <si>
    <t>R02280-5</t>
  </si>
  <si>
    <t>Naknade za prijevoz na posao i s posla</t>
  </si>
  <si>
    <t>Aktivnost A320116 OSIGURANJE UČENIKA OŠ</t>
  </si>
  <si>
    <t>R09973</t>
  </si>
  <si>
    <t>Tekući projekt T320103 EU PROJEKTI OŠ</t>
  </si>
  <si>
    <t>Izvor  5.1.1. POMOĆI OD MEĐUNARODNIH ORGANIZACIJA I TIJELA EU-PK</t>
  </si>
  <si>
    <t>R05847-5</t>
  </si>
  <si>
    <t>32114</t>
  </si>
  <si>
    <t>R05848-5</t>
  </si>
  <si>
    <t>Naknade za smještaj na službenom putu u inozemstvu</t>
  </si>
  <si>
    <t>32116</t>
  </si>
  <si>
    <t>R05850-5</t>
  </si>
  <si>
    <t>Naknade za prijevoz na službenom putu u inozemstvu</t>
  </si>
  <si>
    <t>R05851-5</t>
  </si>
  <si>
    <t>R09261-5</t>
  </si>
  <si>
    <t>R05852-5</t>
  </si>
  <si>
    <t>R05853-5</t>
  </si>
  <si>
    <t>R10346</t>
  </si>
  <si>
    <t>32334</t>
  </si>
  <si>
    <t>R05854-5</t>
  </si>
  <si>
    <t>Promidžbeni materijali</t>
  </si>
  <si>
    <t>R10347</t>
  </si>
  <si>
    <t>R09502-5</t>
  </si>
  <si>
    <t>32923</t>
  </si>
  <si>
    <t>R05855-5</t>
  </si>
  <si>
    <t>Premije osiguranja zaposlenih</t>
  </si>
  <si>
    <t>R05856-5</t>
  </si>
  <si>
    <t>R09503-5</t>
  </si>
  <si>
    <t>Tekući projekt T320105 EU PROJEKT "S POMOĆNIKOM MOGU BOLJE 5"</t>
  </si>
  <si>
    <t>R07378-5</t>
  </si>
  <si>
    <t>R08858-5</t>
  </si>
  <si>
    <t>R07386-5</t>
  </si>
  <si>
    <t>R07380-5</t>
  </si>
  <si>
    <t>R07385-5</t>
  </si>
  <si>
    <t>R07384-5</t>
  </si>
  <si>
    <t>Tekući projekt T320107 PREHRANA UČENIKA</t>
  </si>
  <si>
    <t>R11022</t>
  </si>
  <si>
    <t>R10523</t>
  </si>
  <si>
    <t>Tekući projekt T320111 EU PROJEKT "S POMOĆNIKOM MOGU BOLJE 6"</t>
  </si>
  <si>
    <t>R20199</t>
  </si>
  <si>
    <t>31213</t>
  </si>
  <si>
    <t>R20200</t>
  </si>
  <si>
    <t>Darovi</t>
  </si>
  <si>
    <t>31215</t>
  </si>
  <si>
    <t>R20201</t>
  </si>
  <si>
    <t>Naknade za bolest, invalidnost i smrtni slučaj</t>
  </si>
  <si>
    <t>R20202</t>
  </si>
  <si>
    <t>R20203</t>
  </si>
  <si>
    <t>R20204</t>
  </si>
  <si>
    <t>R20205</t>
  </si>
  <si>
    <t>R20206</t>
  </si>
  <si>
    <t>Program 3202 KAPITALNA ULAGANJA NA OBJEKTIMA OŠ</t>
  </si>
  <si>
    <t>Kapitalni projekt K320250 NABAVKA ŠKOLSKE LEKTIRE</t>
  </si>
  <si>
    <t>R02297-5</t>
  </si>
  <si>
    <t>Program 3203 RASHODI ZA ZAPOSLENE U OŠ</t>
  </si>
  <si>
    <t>Aktivnost A320301 RASHODI ZA ZAPOSLENE U OŠ</t>
  </si>
  <si>
    <t>R02298-5</t>
  </si>
  <si>
    <t>31113</t>
  </si>
  <si>
    <t>R07397-5</t>
  </si>
  <si>
    <t>Plaće po sudskim presudama</t>
  </si>
  <si>
    <t>R02299-5</t>
  </si>
  <si>
    <t>R02300-5</t>
  </si>
  <si>
    <t>R02301-5</t>
  </si>
  <si>
    <t>R07398-5</t>
  </si>
  <si>
    <t>31322</t>
  </si>
  <si>
    <t>R07399-5</t>
  </si>
  <si>
    <t>Doprinos za obvezno zdravstveno osiguranje zaštite zdravlja na radu</t>
  </si>
  <si>
    <t>31332</t>
  </si>
  <si>
    <t>R07400-5</t>
  </si>
  <si>
    <t>Doprinosi za obvezno osiguranje u slučaju nezaposlenosti</t>
  </si>
  <si>
    <t>R02302-5</t>
  </si>
  <si>
    <t>R02303-5</t>
  </si>
  <si>
    <t>R09260-5</t>
  </si>
  <si>
    <t>32955</t>
  </si>
  <si>
    <t>R02304-5</t>
  </si>
  <si>
    <t>Novčana naknada poslodavca zbog nezapošljavanja osoba s invaliditetom</t>
  </si>
  <si>
    <t>32961</t>
  </si>
  <si>
    <t>R07401-5</t>
  </si>
  <si>
    <t>Troškovi sudskih postupaka</t>
  </si>
  <si>
    <t>34331</t>
  </si>
  <si>
    <t>R07402-5</t>
  </si>
  <si>
    <t>Zatezne kamate za poreze</t>
  </si>
  <si>
    <t>34332</t>
  </si>
  <si>
    <t>R07403-5</t>
  </si>
  <si>
    <t>Zatezne kamate na doprinose</t>
  </si>
  <si>
    <t>34339</t>
  </si>
  <si>
    <t>R07404-5</t>
  </si>
  <si>
    <t>Ostale zatezne kamate</t>
  </si>
  <si>
    <t xml:space="preserve"> Ostali rashodi</t>
  </si>
  <si>
    <t>Ostali rashodi</t>
  </si>
  <si>
    <t>Ravnateljica:</t>
  </si>
  <si>
    <t>Matija Šitum, prof.</t>
  </si>
  <si>
    <t>Naknade troškova zaposlenima</t>
  </si>
  <si>
    <t>Rashodi za materijal i energiju</t>
  </si>
  <si>
    <t>Ostali financijski rashodi</t>
  </si>
  <si>
    <t>Rashodi za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</si>
</sst>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\ #,##0.00"/>
    <numFmt numFmtId="165" formatCode="#,##0.00_ ;\-#,##0.00\ 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  <font>
      <sz val="8"/>
      <color rgb="FF000000"/>
      <name val="Arial"/>
      <charset val="238"/>
    </font>
    <font>
      <b/>
      <sz val="8"/>
      <color rgb="FFFFFFFF"/>
      <name val="Arial"/>
      <charset val="238"/>
    </font>
    <font>
      <b/>
      <sz val="8"/>
      <color rgb="FF000000"/>
      <name val="Arial"/>
      <charset val="238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80"/>
        <bgColor rgb="FF000000"/>
      </patternFill>
    </fill>
    <fill>
      <patternFill patternType="solid">
        <fgColor rgb="FF282894"/>
        <bgColor rgb="FF000000"/>
      </patternFill>
    </fill>
    <fill>
      <patternFill patternType="solid">
        <fgColor rgb="FF3C3C9E"/>
        <bgColor rgb="FF000000"/>
      </patternFill>
    </fill>
    <fill>
      <patternFill patternType="solid">
        <fgColor rgb="FF5050A8"/>
        <bgColor rgb="FF000000"/>
      </patternFill>
    </fill>
    <fill>
      <patternFill patternType="solid">
        <fgColor rgb="FF6464B2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left" vertical="center"/>
      <protection hidden="1"/>
    </xf>
    <xf numFmtId="4" fontId="0" fillId="0" borderId="3" xfId="0" applyNumberFormat="1" applyBorder="1"/>
    <xf numFmtId="49" fontId="17" fillId="0" borderId="3" xfId="0" applyNumberFormat="1" applyFont="1" applyFill="1" applyBorder="1" applyAlignment="1" applyProtection="1">
      <alignment horizontal="left" vertical="center"/>
      <protection hidden="1"/>
    </xf>
    <xf numFmtId="0" fontId="0" fillId="0" borderId="3" xfId="0" applyBorder="1"/>
    <xf numFmtId="0" fontId="0" fillId="0" borderId="0" xfId="0" applyFill="1"/>
    <xf numFmtId="0" fontId="18" fillId="2" borderId="3" xfId="0" quotePrefix="1" applyFont="1" applyFill="1" applyBorder="1" applyAlignment="1">
      <alignment horizontal="left" vertical="center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18" fillId="2" borderId="6" xfId="0" quotePrefix="1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 applyProtection="1">
      <alignment horizontal="center" vertical="top" wrapText="1"/>
      <protection hidden="1"/>
    </xf>
    <xf numFmtId="14" fontId="18" fillId="2" borderId="3" xfId="0" quotePrefix="1" applyNumberFormat="1" applyFont="1" applyFill="1" applyBorder="1" applyAlignment="1">
      <alignment horizontal="left" vertical="center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1" fillId="0" borderId="3" xfId="0" applyFont="1" applyBorder="1"/>
    <xf numFmtId="0" fontId="8" fillId="2" borderId="6" xfId="0" quotePrefix="1" applyFont="1" applyFill="1" applyBorder="1" applyAlignment="1">
      <alignment horizontal="left" vertical="center" wrapText="1"/>
    </xf>
    <xf numFmtId="3" fontId="0" fillId="0" borderId="3" xfId="0" applyNumberFormat="1" applyBorder="1"/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7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left" vertical="center" wrapText="1"/>
    </xf>
    <xf numFmtId="14" fontId="8" fillId="2" borderId="3" xfId="0" applyNumberFormat="1" applyFont="1" applyFill="1" applyBorder="1" applyAlignment="1" applyProtection="1">
      <alignment horizontal="left" vertical="center" wrapText="1"/>
    </xf>
    <xf numFmtId="3" fontId="6" fillId="4" borderId="3" xfId="0" applyNumberFormat="1" applyFont="1" applyFill="1" applyBorder="1" applyAlignment="1" applyProtection="1">
      <alignment horizontal="right" vertical="center" wrapText="1"/>
    </xf>
    <xf numFmtId="3" fontId="6" fillId="4" borderId="4" xfId="0" applyNumberFormat="1" applyFont="1" applyFill="1" applyBorder="1" applyAlignment="1" applyProtection="1">
      <alignment horizontal="righ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165" fontId="0" fillId="0" borderId="0" xfId="0" applyNumberFormat="1"/>
    <xf numFmtId="0" fontId="0" fillId="2" borderId="0" xfId="0" applyFill="1"/>
    <xf numFmtId="0" fontId="22" fillId="0" borderId="0" xfId="0" applyFont="1"/>
    <xf numFmtId="0" fontId="22" fillId="0" borderId="3" xfId="0" applyFont="1" applyBorder="1"/>
    <xf numFmtId="3" fontId="22" fillId="0" borderId="3" xfId="0" applyNumberFormat="1" applyFont="1" applyBorder="1"/>
    <xf numFmtId="49" fontId="0" fillId="0" borderId="3" xfId="0" applyNumberFormat="1" applyBorder="1"/>
    <xf numFmtId="3" fontId="24" fillId="0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26" fillId="0" borderId="8" xfId="0" applyFont="1" applyFill="1" applyBorder="1" applyAlignment="1" applyProtection="1">
      <alignment vertical="top" wrapText="1" readingOrder="1"/>
      <protection locked="0"/>
    </xf>
    <xf numFmtId="0" fontId="26" fillId="0" borderId="8" xfId="0" applyFont="1" applyFill="1" applyBorder="1" applyAlignment="1" applyProtection="1">
      <alignment horizontal="right" vertical="top" wrapText="1" readingOrder="1"/>
      <protection locked="0"/>
    </xf>
    <xf numFmtId="164" fontId="27" fillId="6" borderId="0" xfId="0" applyNumberFormat="1" applyFont="1" applyFill="1" applyBorder="1" applyAlignment="1" applyProtection="1">
      <alignment vertical="top" wrapText="1" readingOrder="1"/>
      <protection locked="0"/>
    </xf>
    <xf numFmtId="164" fontId="27" fillId="7" borderId="0" xfId="0" applyNumberFormat="1" applyFont="1" applyFill="1" applyBorder="1" applyAlignment="1" applyProtection="1">
      <alignment vertical="top" wrapText="1" readingOrder="1"/>
      <protection locked="0"/>
    </xf>
    <xf numFmtId="164" fontId="27" fillId="8" borderId="0" xfId="0" applyNumberFormat="1" applyFont="1" applyFill="1" applyBorder="1" applyAlignment="1" applyProtection="1">
      <alignment vertical="top" wrapText="1" readingOrder="1"/>
      <protection locked="0"/>
    </xf>
    <xf numFmtId="164" fontId="27" fillId="9" borderId="0" xfId="0" applyNumberFormat="1" applyFont="1" applyFill="1" applyBorder="1" applyAlignment="1" applyProtection="1">
      <alignment vertical="top" wrapText="1" readingOrder="1"/>
      <protection locked="0"/>
    </xf>
    <xf numFmtId="164" fontId="28" fillId="10" borderId="0" xfId="0" applyNumberFormat="1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horizontal="left" vertical="top" wrapText="1" readingOrder="1"/>
      <protection locked="0"/>
    </xf>
    <xf numFmtId="0" fontId="26" fillId="0" borderId="0" xfId="0" applyFont="1" applyFill="1" applyBorder="1" applyAlignment="1" applyProtection="1">
      <alignment vertical="top" wrapText="1" readingOrder="1"/>
      <protection locked="0"/>
    </xf>
    <xf numFmtId="164" fontId="26" fillId="0" borderId="0" xfId="0" applyNumberFormat="1" applyFont="1" applyFill="1" applyBorder="1" applyAlignment="1" applyProtection="1">
      <alignment vertical="top" wrapText="1" readingOrder="1"/>
      <protection locked="0"/>
    </xf>
    <xf numFmtId="3" fontId="0" fillId="0" borderId="3" xfId="0" applyNumberFormat="1" applyFill="1" applyBorder="1"/>
    <xf numFmtId="3" fontId="0" fillId="0" borderId="0" xfId="0" applyNumberFormat="1"/>
    <xf numFmtId="164" fontId="0" fillId="0" borderId="0" xfId="0" applyNumberFormat="1"/>
    <xf numFmtId="0" fontId="25" fillId="0" borderId="0" xfId="0" applyFont="1" applyFill="1" applyBorder="1"/>
    <xf numFmtId="0" fontId="26" fillId="0" borderId="0" xfId="0" applyFont="1" applyFill="1" applyBorder="1" applyAlignment="1" applyProtection="1">
      <alignment vertical="top" wrapText="1" readingOrder="1"/>
      <protection locked="0"/>
    </xf>
    <xf numFmtId="164" fontId="26" fillId="0" borderId="0" xfId="0" applyNumberFormat="1" applyFont="1" applyFill="1" applyBorder="1" applyAlignment="1" applyProtection="1">
      <alignment vertical="top" wrapText="1" readingOrder="1"/>
      <protection locked="0"/>
    </xf>
    <xf numFmtId="164" fontId="0" fillId="0" borderId="0" xfId="0" applyNumberFormat="1" applyFill="1"/>
    <xf numFmtId="3" fontId="29" fillId="0" borderId="3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9" fillId="0" borderId="4" xfId="0" quotePrefix="1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164" fontId="27" fillId="8" borderId="0" xfId="0" applyNumberFormat="1" applyFont="1" applyFill="1" applyBorder="1" applyAlignment="1" applyProtection="1">
      <alignment vertical="top" wrapText="1" readingOrder="1"/>
      <protection locked="0"/>
    </xf>
    <xf numFmtId="0" fontId="25" fillId="0" borderId="0" xfId="0" applyFont="1" applyFill="1" applyBorder="1"/>
    <xf numFmtId="0" fontId="27" fillId="9" borderId="0" xfId="0" applyFont="1" applyFill="1" applyBorder="1" applyAlignment="1" applyProtection="1">
      <alignment vertical="top" wrapText="1" readingOrder="1"/>
      <protection locked="0"/>
    </xf>
    <xf numFmtId="164" fontId="27" fillId="9" borderId="0" xfId="0" applyNumberFormat="1" applyFont="1" applyFill="1" applyBorder="1" applyAlignment="1" applyProtection="1">
      <alignment vertical="top" wrapText="1" readingOrder="1"/>
      <protection locked="0"/>
    </xf>
    <xf numFmtId="164" fontId="26" fillId="0" borderId="0" xfId="0" applyNumberFormat="1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vertical="top" wrapText="1" readingOrder="1"/>
      <protection locked="0"/>
    </xf>
    <xf numFmtId="0" fontId="28" fillId="10" borderId="0" xfId="0" applyFont="1" applyFill="1" applyBorder="1" applyAlignment="1" applyProtection="1">
      <alignment vertical="top" wrapText="1" readingOrder="1"/>
      <protection locked="0"/>
    </xf>
    <xf numFmtId="164" fontId="28" fillId="10" borderId="0" xfId="0" applyNumberFormat="1" applyFont="1" applyFill="1" applyBorder="1" applyAlignment="1" applyProtection="1">
      <alignment vertical="top" wrapText="1" readingOrder="1"/>
      <protection locked="0"/>
    </xf>
    <xf numFmtId="0" fontId="27" fillId="8" borderId="0" xfId="0" applyFont="1" applyFill="1" applyBorder="1" applyAlignment="1" applyProtection="1">
      <alignment vertical="top" wrapText="1" readingOrder="1"/>
      <protection locked="0"/>
    </xf>
    <xf numFmtId="0" fontId="26" fillId="0" borderId="8" xfId="0" applyFont="1" applyFill="1" applyBorder="1" applyAlignment="1" applyProtection="1">
      <alignment vertical="top" wrapText="1" readingOrder="1"/>
      <protection locked="0"/>
    </xf>
    <xf numFmtId="0" fontId="25" fillId="0" borderId="8" xfId="0" applyFont="1" applyFill="1" applyBorder="1" applyAlignment="1" applyProtection="1">
      <alignment vertical="top" wrapText="1"/>
      <protection locked="0"/>
    </xf>
    <xf numFmtId="0" fontId="26" fillId="0" borderId="8" xfId="0" applyFont="1" applyFill="1" applyBorder="1" applyAlignment="1" applyProtection="1">
      <alignment horizontal="right" vertical="top" wrapText="1" readingOrder="1"/>
      <protection locked="0"/>
    </xf>
    <xf numFmtId="0" fontId="27" fillId="5" borderId="0" xfId="0" applyFont="1" applyFill="1" applyBorder="1" applyAlignment="1" applyProtection="1">
      <alignment vertical="top" wrapText="1" readingOrder="1"/>
      <protection locked="0"/>
    </xf>
    <xf numFmtId="164" fontId="27" fillId="5" borderId="0" xfId="0" applyNumberFormat="1" applyFont="1" applyFill="1" applyBorder="1" applyAlignment="1" applyProtection="1">
      <alignment vertical="top" wrapText="1" readingOrder="1"/>
      <protection locked="0"/>
    </xf>
    <xf numFmtId="0" fontId="27" fillId="6" borderId="0" xfId="0" applyFont="1" applyFill="1" applyBorder="1" applyAlignment="1" applyProtection="1">
      <alignment vertical="top" wrapText="1" readingOrder="1"/>
      <protection locked="0"/>
    </xf>
    <xf numFmtId="164" fontId="27" fillId="6" borderId="0" xfId="0" applyNumberFormat="1" applyFont="1" applyFill="1" applyBorder="1" applyAlignment="1" applyProtection="1">
      <alignment vertical="top" wrapText="1" readingOrder="1"/>
      <protection locked="0"/>
    </xf>
    <xf numFmtId="0" fontId="27" fillId="7" borderId="0" xfId="0" applyFont="1" applyFill="1" applyBorder="1" applyAlignment="1" applyProtection="1">
      <alignment vertical="top" wrapText="1" readingOrder="1"/>
      <protection locked="0"/>
    </xf>
    <xf numFmtId="164" fontId="27" fillId="7" borderId="0" xfId="0" applyNumberFormat="1" applyFont="1" applyFill="1" applyBorder="1" applyAlignment="1" applyProtection="1">
      <alignment vertical="top" wrapText="1" readingOrder="1"/>
      <protection locked="0"/>
    </xf>
    <xf numFmtId="164" fontId="26" fillId="0" borderId="0" xfId="0" applyNumberFormat="1" applyFont="1" applyFill="1" applyBorder="1" applyAlignment="1" applyProtection="1">
      <alignment horizontal="right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workbookViewId="0">
      <selection activeCell="G10" sqref="G10"/>
    </sheetView>
  </sheetViews>
  <sheetFormatPr defaultRowHeight="15" x14ac:dyDescent="0.25"/>
  <cols>
    <col min="5" max="7" width="25.28515625" customWidth="1"/>
  </cols>
  <sheetData>
    <row r="1" spans="1:7" ht="42" customHeight="1" x14ac:dyDescent="0.25">
      <c r="A1" s="112" t="s">
        <v>100</v>
      </c>
      <c r="B1" s="112"/>
      <c r="C1" s="112"/>
      <c r="D1" s="112"/>
      <c r="E1" s="112"/>
      <c r="F1" s="112"/>
      <c r="G1" s="112"/>
    </row>
    <row r="2" spans="1:7" ht="18" x14ac:dyDescent="0.25">
      <c r="A2" s="24"/>
      <c r="B2" s="24"/>
      <c r="C2" s="24"/>
      <c r="D2" s="24"/>
      <c r="E2" s="24"/>
      <c r="F2" s="24"/>
      <c r="G2" s="24"/>
    </row>
    <row r="3" spans="1:7" ht="15.75" customHeight="1" x14ac:dyDescent="0.25">
      <c r="A3" s="112" t="s">
        <v>23</v>
      </c>
      <c r="B3" s="112"/>
      <c r="C3" s="112"/>
      <c r="D3" s="112"/>
      <c r="E3" s="112"/>
      <c r="F3" s="112"/>
      <c r="G3" s="112"/>
    </row>
    <row r="4" spans="1:7" ht="18" x14ac:dyDescent="0.25">
      <c r="A4" s="24"/>
      <c r="B4" s="24"/>
      <c r="C4" s="24"/>
      <c r="D4" s="24"/>
      <c r="E4" s="24"/>
      <c r="F4" s="24"/>
      <c r="G4" s="24"/>
    </row>
    <row r="5" spans="1:7" ht="15.75" customHeight="1" x14ac:dyDescent="0.25">
      <c r="A5" s="112" t="s">
        <v>27</v>
      </c>
      <c r="B5" s="112"/>
      <c r="C5" s="112"/>
      <c r="D5" s="112"/>
      <c r="E5" s="112"/>
      <c r="F5" s="112"/>
      <c r="G5" s="112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8"/>
      <c r="B7" s="29"/>
      <c r="C7" s="29"/>
      <c r="D7" s="30"/>
      <c r="E7" s="31"/>
      <c r="F7" s="3" t="s">
        <v>34</v>
      </c>
      <c r="G7" s="3" t="s">
        <v>98</v>
      </c>
    </row>
    <row r="8" spans="1:7" ht="15" customHeight="1" x14ac:dyDescent="0.25">
      <c r="A8" s="116" t="s">
        <v>0</v>
      </c>
      <c r="B8" s="117"/>
      <c r="C8" s="117"/>
      <c r="D8" s="117"/>
      <c r="E8" s="118"/>
      <c r="F8" s="32">
        <v>1141105</v>
      </c>
      <c r="G8" s="32">
        <f>G9+G10</f>
        <v>1346695</v>
      </c>
    </row>
    <row r="9" spans="1:7" ht="15" customHeight="1" x14ac:dyDescent="0.25">
      <c r="A9" s="123" t="s">
        <v>36</v>
      </c>
      <c r="B9" s="124"/>
      <c r="C9" s="124"/>
      <c r="D9" s="124"/>
      <c r="E9" s="125"/>
      <c r="F9" s="33">
        <v>1141105</v>
      </c>
      <c r="G9" s="33">
        <v>1346695</v>
      </c>
    </row>
    <row r="10" spans="1:7" x14ac:dyDescent="0.25">
      <c r="A10" s="126" t="s">
        <v>37</v>
      </c>
      <c r="B10" s="127"/>
      <c r="C10" s="127"/>
      <c r="D10" s="127"/>
      <c r="E10" s="128"/>
      <c r="F10" s="33"/>
      <c r="G10" s="33"/>
    </row>
    <row r="11" spans="1:7" x14ac:dyDescent="0.25">
      <c r="A11" s="35" t="s">
        <v>1</v>
      </c>
      <c r="B11" s="88"/>
      <c r="C11" s="88"/>
      <c r="D11" s="88"/>
      <c r="E11" s="88"/>
      <c r="F11" s="32">
        <f>F12+F13</f>
        <v>1147305</v>
      </c>
      <c r="G11" s="32">
        <f t="shared" ref="G11" si="0">G12+G13</f>
        <v>1365365</v>
      </c>
    </row>
    <row r="12" spans="1:7" ht="15" customHeight="1" x14ac:dyDescent="0.25">
      <c r="A12" s="129" t="s">
        <v>38</v>
      </c>
      <c r="B12" s="130"/>
      <c r="C12" s="130"/>
      <c r="D12" s="130"/>
      <c r="E12" s="131"/>
      <c r="F12" s="33">
        <v>1113565</v>
      </c>
      <c r="G12" s="33">
        <v>1331625</v>
      </c>
    </row>
    <row r="13" spans="1:7" x14ac:dyDescent="0.25">
      <c r="A13" s="120" t="s">
        <v>39</v>
      </c>
      <c r="B13" s="121"/>
      <c r="C13" s="121"/>
      <c r="D13" s="121"/>
      <c r="E13" s="122"/>
      <c r="F13" s="40">
        <v>33740</v>
      </c>
      <c r="G13" s="40">
        <v>33740</v>
      </c>
    </row>
    <row r="14" spans="1:7" ht="15" customHeight="1" x14ac:dyDescent="0.25">
      <c r="A14" s="109" t="s">
        <v>56</v>
      </c>
      <c r="B14" s="110"/>
      <c r="C14" s="110"/>
      <c r="D14" s="110"/>
      <c r="E14" s="111"/>
      <c r="F14" s="32">
        <f>F9-F11</f>
        <v>-6200</v>
      </c>
      <c r="G14" s="32">
        <f>G9-G11</f>
        <v>-18670</v>
      </c>
    </row>
    <row r="15" spans="1:7" ht="18" x14ac:dyDescent="0.25">
      <c r="A15" s="24"/>
      <c r="B15" s="22"/>
      <c r="C15" s="22"/>
      <c r="D15" s="22"/>
      <c r="E15" s="22"/>
      <c r="F15" s="22"/>
      <c r="G15" s="23"/>
    </row>
    <row r="16" spans="1:7" ht="15.75" customHeight="1" x14ac:dyDescent="0.25">
      <c r="A16" s="112" t="s">
        <v>28</v>
      </c>
      <c r="B16" s="112"/>
      <c r="C16" s="112"/>
      <c r="D16" s="112"/>
      <c r="E16" s="112"/>
      <c r="F16" s="112"/>
      <c r="G16" s="112"/>
    </row>
    <row r="17" spans="1:7" ht="18" x14ac:dyDescent="0.25">
      <c r="A17" s="24"/>
      <c r="B17" s="22"/>
      <c r="C17" s="22"/>
      <c r="D17" s="22"/>
      <c r="E17" s="22"/>
      <c r="F17" s="22"/>
      <c r="G17" s="23"/>
    </row>
    <row r="18" spans="1:7" x14ac:dyDescent="0.25">
      <c r="A18" s="28"/>
      <c r="B18" s="29"/>
      <c r="C18" s="29"/>
      <c r="D18" s="30"/>
      <c r="E18" s="31"/>
      <c r="F18" s="3" t="s">
        <v>34</v>
      </c>
      <c r="G18" s="3" t="s">
        <v>98</v>
      </c>
    </row>
    <row r="19" spans="1:7" x14ac:dyDescent="0.25">
      <c r="A19" s="120" t="s">
        <v>40</v>
      </c>
      <c r="B19" s="121"/>
      <c r="C19" s="121"/>
      <c r="D19" s="121"/>
      <c r="E19" s="122"/>
      <c r="F19" s="40"/>
      <c r="G19" s="40"/>
    </row>
    <row r="20" spans="1:7" x14ac:dyDescent="0.25">
      <c r="A20" s="120" t="s">
        <v>41</v>
      </c>
      <c r="B20" s="121"/>
      <c r="C20" s="121"/>
      <c r="D20" s="121"/>
      <c r="E20" s="122"/>
      <c r="F20" s="40"/>
      <c r="G20" s="40"/>
    </row>
    <row r="21" spans="1:7" ht="15" customHeight="1" x14ac:dyDescent="0.25">
      <c r="A21" s="109" t="s">
        <v>2</v>
      </c>
      <c r="B21" s="110"/>
      <c r="C21" s="110"/>
      <c r="D21" s="110"/>
      <c r="E21" s="111"/>
      <c r="F21" s="32">
        <f t="shared" ref="F21:G21" si="1">F19-F20</f>
        <v>0</v>
      </c>
      <c r="G21" s="32">
        <f t="shared" si="1"/>
        <v>0</v>
      </c>
    </row>
    <row r="22" spans="1:7" ht="15" customHeight="1" x14ac:dyDescent="0.25">
      <c r="A22" s="109" t="s">
        <v>57</v>
      </c>
      <c r="B22" s="110"/>
      <c r="C22" s="110"/>
      <c r="D22" s="110"/>
      <c r="E22" s="111"/>
      <c r="F22" s="32">
        <f t="shared" ref="F22" si="2">F14+F21</f>
        <v>-6200</v>
      </c>
      <c r="G22" s="32">
        <f>G14+G21</f>
        <v>-18670</v>
      </c>
    </row>
    <row r="23" spans="1:7" ht="18" x14ac:dyDescent="0.25">
      <c r="A23" s="21"/>
      <c r="B23" s="22"/>
      <c r="C23" s="22"/>
      <c r="D23" s="22"/>
      <c r="E23" s="22"/>
      <c r="F23" s="22"/>
      <c r="G23" s="23"/>
    </row>
    <row r="24" spans="1:7" ht="15.75" customHeight="1" x14ac:dyDescent="0.25">
      <c r="A24" s="112" t="s">
        <v>58</v>
      </c>
      <c r="B24" s="112"/>
      <c r="C24" s="112"/>
      <c r="D24" s="112"/>
      <c r="E24" s="112"/>
      <c r="F24" s="112"/>
      <c r="G24" s="112"/>
    </row>
    <row r="25" spans="1:7" ht="15.75" x14ac:dyDescent="0.25">
      <c r="A25" s="86"/>
      <c r="B25" s="87"/>
      <c r="C25" s="87"/>
      <c r="D25" s="87"/>
      <c r="E25" s="87"/>
      <c r="F25" s="87"/>
      <c r="G25" s="87"/>
    </row>
    <row r="26" spans="1:7" x14ac:dyDescent="0.25">
      <c r="A26" s="28"/>
      <c r="B26" s="29"/>
      <c r="C26" s="29"/>
      <c r="D26" s="30"/>
      <c r="E26" s="31"/>
      <c r="F26" s="3" t="s">
        <v>34</v>
      </c>
      <c r="G26" s="3" t="s">
        <v>98</v>
      </c>
    </row>
    <row r="27" spans="1:7" ht="15" customHeight="1" x14ac:dyDescent="0.25">
      <c r="A27" s="113" t="s">
        <v>59</v>
      </c>
      <c r="B27" s="114"/>
      <c r="C27" s="114"/>
      <c r="D27" s="114"/>
      <c r="E27" s="115"/>
      <c r="F27" s="41">
        <v>6200</v>
      </c>
      <c r="G27" s="41">
        <v>18670</v>
      </c>
    </row>
    <row r="28" spans="1:7" ht="15" customHeight="1" x14ac:dyDescent="0.25">
      <c r="A28" s="109" t="s">
        <v>60</v>
      </c>
      <c r="B28" s="110"/>
      <c r="C28" s="110"/>
      <c r="D28" s="110"/>
      <c r="E28" s="111"/>
      <c r="F28" s="42"/>
      <c r="G28" s="42">
        <v>0</v>
      </c>
    </row>
    <row r="29" spans="1:7" ht="45" customHeight="1" x14ac:dyDescent="0.25">
      <c r="A29" s="116" t="s">
        <v>61</v>
      </c>
      <c r="B29" s="117"/>
      <c r="C29" s="117"/>
      <c r="D29" s="117"/>
      <c r="E29" s="118"/>
      <c r="F29" s="42">
        <f t="shared" ref="F29" si="3">F14+F21+F27-F28</f>
        <v>0</v>
      </c>
      <c r="G29" s="42">
        <f>G14+G21+G27-G28</f>
        <v>0</v>
      </c>
    </row>
    <row r="30" spans="1:7" ht="15.75" x14ac:dyDescent="0.25">
      <c r="A30" s="89"/>
      <c r="B30" s="43"/>
      <c r="C30" s="43"/>
      <c r="D30" s="43"/>
      <c r="E30" s="43"/>
      <c r="F30" s="43"/>
      <c r="G30" s="43"/>
    </row>
    <row r="31" spans="1:7" ht="15.75" customHeight="1" x14ac:dyDescent="0.25">
      <c r="A31" s="119" t="s">
        <v>55</v>
      </c>
      <c r="B31" s="119"/>
      <c r="C31" s="119"/>
      <c r="D31" s="119"/>
      <c r="E31" s="119"/>
      <c r="F31" s="119"/>
      <c r="G31" s="119"/>
    </row>
    <row r="32" spans="1:7" ht="18" x14ac:dyDescent="0.25">
      <c r="A32" s="44"/>
      <c r="B32" s="45"/>
      <c r="C32" s="45"/>
      <c r="D32" s="45"/>
      <c r="E32" s="45"/>
      <c r="F32" s="45"/>
      <c r="G32" s="46"/>
    </row>
    <row r="33" spans="1:7" x14ac:dyDescent="0.25">
      <c r="A33" s="47"/>
      <c r="B33" s="48"/>
      <c r="C33" s="48"/>
      <c r="D33" s="49"/>
      <c r="E33" s="50"/>
      <c r="F33" s="51" t="s">
        <v>34</v>
      </c>
      <c r="G33" s="51" t="s">
        <v>98</v>
      </c>
    </row>
    <row r="34" spans="1:7" ht="15" customHeight="1" x14ac:dyDescent="0.25">
      <c r="A34" s="113" t="s">
        <v>59</v>
      </c>
      <c r="B34" s="114"/>
      <c r="C34" s="114"/>
      <c r="D34" s="114"/>
      <c r="E34" s="115"/>
      <c r="F34" s="41">
        <v>0</v>
      </c>
      <c r="G34" s="41">
        <f>F37</f>
        <v>0</v>
      </c>
    </row>
    <row r="35" spans="1:7" ht="28.5" customHeight="1" x14ac:dyDescent="0.25">
      <c r="A35" s="113" t="s">
        <v>62</v>
      </c>
      <c r="B35" s="114"/>
      <c r="C35" s="114"/>
      <c r="D35" s="114"/>
      <c r="E35" s="115"/>
      <c r="F35" s="41">
        <v>0</v>
      </c>
      <c r="G35" s="41">
        <v>0</v>
      </c>
    </row>
    <row r="36" spans="1:7" ht="15" customHeight="1" x14ac:dyDescent="0.25">
      <c r="A36" s="113" t="s">
        <v>63</v>
      </c>
      <c r="B36" s="114"/>
      <c r="C36" s="114"/>
      <c r="D36" s="114"/>
      <c r="E36" s="115"/>
      <c r="F36" s="41">
        <v>0</v>
      </c>
      <c r="G36" s="41">
        <v>0</v>
      </c>
    </row>
    <row r="37" spans="1:7" ht="15" customHeight="1" x14ac:dyDescent="0.25">
      <c r="A37" s="109" t="s">
        <v>60</v>
      </c>
      <c r="B37" s="110"/>
      <c r="C37" s="110"/>
      <c r="D37" s="110"/>
      <c r="E37" s="111"/>
      <c r="F37" s="34">
        <f t="shared" ref="F37:G37" si="4">F34-F35+F36</f>
        <v>0</v>
      </c>
      <c r="G37" s="34">
        <f t="shared" si="4"/>
        <v>0</v>
      </c>
    </row>
    <row r="38" spans="1:7" ht="17.25" customHeight="1" x14ac:dyDescent="0.25"/>
    <row r="39" spans="1:7" ht="15" customHeight="1" x14ac:dyDescent="0.25">
      <c r="A39" s="108" t="s">
        <v>35</v>
      </c>
      <c r="B39" s="108"/>
      <c r="C39" s="108"/>
      <c r="D39" s="108"/>
      <c r="E39" s="108"/>
      <c r="F39" s="108"/>
      <c r="G39" s="108"/>
    </row>
    <row r="40" spans="1:7" ht="9" customHeight="1" x14ac:dyDescent="0.25"/>
  </sheetData>
  <mergeCells count="24"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topLeftCell="A16" workbookViewId="0">
      <selection activeCell="G37" sqref="G37:G40"/>
    </sheetView>
  </sheetViews>
  <sheetFormatPr defaultRowHeight="15" x14ac:dyDescent="0.25"/>
  <cols>
    <col min="1" max="1" width="7.7109375" customWidth="1"/>
    <col min="2" max="2" width="5.5703125" customWidth="1"/>
    <col min="3" max="3" width="7.7109375" customWidth="1"/>
    <col min="4" max="4" width="68" customWidth="1"/>
    <col min="5" max="7" width="15.7109375" customWidth="1"/>
  </cols>
  <sheetData>
    <row r="1" spans="1:6" ht="42" customHeight="1" x14ac:dyDescent="0.25">
      <c r="A1" s="112" t="s">
        <v>100</v>
      </c>
      <c r="B1" s="112"/>
      <c r="C1" s="112"/>
      <c r="D1" s="112"/>
      <c r="E1" s="112"/>
      <c r="F1" s="11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12" t="s">
        <v>23</v>
      </c>
      <c r="B3" s="112"/>
      <c r="C3" s="112"/>
      <c r="D3" s="112"/>
      <c r="E3" s="112"/>
      <c r="F3" s="112"/>
    </row>
    <row r="4" spans="1:6" ht="18" x14ac:dyDescent="0.25">
      <c r="A4" s="4"/>
      <c r="B4" s="4"/>
      <c r="C4" s="4"/>
      <c r="D4" s="4"/>
      <c r="E4" s="4"/>
      <c r="F4" s="5"/>
    </row>
    <row r="5" spans="1:6" ht="18" customHeight="1" x14ac:dyDescent="0.25">
      <c r="A5" s="112" t="s">
        <v>4</v>
      </c>
      <c r="B5" s="112"/>
      <c r="C5" s="112"/>
      <c r="D5" s="112"/>
      <c r="E5" s="112"/>
      <c r="F5" s="112"/>
    </row>
    <row r="6" spans="1:6" ht="18" x14ac:dyDescent="0.25">
      <c r="A6" s="4"/>
      <c r="B6" s="4"/>
      <c r="C6" s="4"/>
      <c r="D6" s="4"/>
      <c r="E6" s="4"/>
      <c r="F6" s="5"/>
    </row>
    <row r="7" spans="1:6" ht="15.75" customHeight="1" x14ac:dyDescent="0.25">
      <c r="A7" s="112" t="s">
        <v>42</v>
      </c>
      <c r="B7" s="112"/>
      <c r="C7" s="112"/>
      <c r="D7" s="112"/>
      <c r="E7" s="112"/>
      <c r="F7" s="112"/>
    </row>
    <row r="8" spans="1:6" ht="18" x14ac:dyDescent="0.25">
      <c r="A8" s="4"/>
      <c r="B8" s="4"/>
      <c r="C8" s="4"/>
      <c r="D8" s="4"/>
      <c r="E8" s="4"/>
      <c r="F8" s="5"/>
    </row>
    <row r="10" spans="1:6" ht="25.5" x14ac:dyDescent="0.25">
      <c r="A10" s="20" t="s">
        <v>5</v>
      </c>
      <c r="B10" s="20" t="s">
        <v>6</v>
      </c>
      <c r="C10" s="20" t="s">
        <v>70</v>
      </c>
      <c r="D10" s="20" t="s">
        <v>3</v>
      </c>
      <c r="E10" s="20" t="s">
        <v>71</v>
      </c>
      <c r="F10" s="20" t="s">
        <v>98</v>
      </c>
    </row>
    <row r="11" spans="1:6" s="81" customFormat="1" x14ac:dyDescent="0.25">
      <c r="A11" s="82"/>
      <c r="B11" s="82"/>
      <c r="C11" s="82"/>
      <c r="D11" s="82" t="s">
        <v>0</v>
      </c>
      <c r="E11" s="83">
        <f>E12+E18+E19</f>
        <v>1147305</v>
      </c>
      <c r="F11" s="83">
        <f>F12+F18+F19</f>
        <v>1365365</v>
      </c>
    </row>
    <row r="12" spans="1:6" s="81" customFormat="1" x14ac:dyDescent="0.25">
      <c r="A12" s="82">
        <v>6</v>
      </c>
      <c r="B12" s="82"/>
      <c r="C12" s="82"/>
      <c r="D12" s="82" t="s">
        <v>7</v>
      </c>
      <c r="E12" s="83">
        <f>E13+E14+E15+E16+E17</f>
        <v>1141105</v>
      </c>
      <c r="F12" s="83">
        <f>F13+F14+F15+F16+F17</f>
        <v>1346695</v>
      </c>
    </row>
    <row r="13" spans="1:6" x14ac:dyDescent="0.25">
      <c r="A13" s="55"/>
      <c r="B13" s="55">
        <v>63</v>
      </c>
      <c r="C13" s="55"/>
      <c r="D13" s="55" t="s">
        <v>30</v>
      </c>
      <c r="E13" s="68">
        <v>983960</v>
      </c>
      <c r="F13" s="68">
        <f>5280+21240+1123266+270+180+12000</f>
        <v>1162236</v>
      </c>
    </row>
    <row r="14" spans="1:6" x14ac:dyDescent="0.25">
      <c r="A14" s="55"/>
      <c r="B14" s="55">
        <v>64</v>
      </c>
      <c r="C14" s="55"/>
      <c r="D14" s="55" t="s">
        <v>80</v>
      </c>
      <c r="E14" s="68">
        <v>1</v>
      </c>
      <c r="F14" s="68">
        <v>1</v>
      </c>
    </row>
    <row r="15" spans="1:6" x14ac:dyDescent="0.25">
      <c r="A15" s="55"/>
      <c r="B15" s="55">
        <v>65</v>
      </c>
      <c r="C15" s="55"/>
      <c r="D15" s="55" t="s">
        <v>83</v>
      </c>
      <c r="E15" s="68">
        <v>18000</v>
      </c>
      <c r="F15" s="100">
        <v>8250</v>
      </c>
    </row>
    <row r="16" spans="1:6" x14ac:dyDescent="0.25">
      <c r="A16" s="55"/>
      <c r="B16" s="55">
        <v>66</v>
      </c>
      <c r="C16" s="55"/>
      <c r="D16" s="84" t="s">
        <v>86</v>
      </c>
      <c r="E16" s="68">
        <v>5500</v>
      </c>
      <c r="F16" s="68">
        <f>5500+400</f>
        <v>5900</v>
      </c>
    </row>
    <row r="17" spans="1:7" x14ac:dyDescent="0.25">
      <c r="A17" s="55"/>
      <c r="B17" s="55">
        <v>67</v>
      </c>
      <c r="C17" s="55"/>
      <c r="D17" s="55" t="s">
        <v>31</v>
      </c>
      <c r="E17" s="68">
        <v>133644</v>
      </c>
      <c r="F17" s="68">
        <v>170308</v>
      </c>
    </row>
    <row r="18" spans="1:7" x14ac:dyDescent="0.25">
      <c r="A18" s="55">
        <v>7</v>
      </c>
      <c r="B18" s="55"/>
      <c r="C18" s="55"/>
      <c r="D18" s="55" t="s">
        <v>8</v>
      </c>
      <c r="E18" s="68">
        <v>0</v>
      </c>
      <c r="F18" s="68">
        <v>0</v>
      </c>
    </row>
    <row r="19" spans="1:7" x14ac:dyDescent="0.25">
      <c r="A19" s="55">
        <v>9</v>
      </c>
      <c r="B19" s="55"/>
      <c r="C19" s="55"/>
      <c r="D19" s="55" t="s">
        <v>90</v>
      </c>
      <c r="E19" s="68">
        <f>E20</f>
        <v>6200</v>
      </c>
      <c r="F19" s="68">
        <f>F20</f>
        <v>18670</v>
      </c>
    </row>
    <row r="20" spans="1:7" x14ac:dyDescent="0.25">
      <c r="A20" s="55"/>
      <c r="B20" s="55">
        <v>92</v>
      </c>
      <c r="C20" s="55"/>
      <c r="D20" s="55" t="s">
        <v>69</v>
      </c>
      <c r="E20" s="68">
        <v>6200</v>
      </c>
      <c r="F20" s="68">
        <v>18670</v>
      </c>
    </row>
    <row r="23" spans="1:7" ht="15.75" customHeight="1" x14ac:dyDescent="0.3">
      <c r="A23" s="132" t="s">
        <v>97</v>
      </c>
      <c r="B23" s="132"/>
      <c r="C23" s="132"/>
      <c r="D23" s="132"/>
      <c r="E23" s="132"/>
      <c r="F23" s="132"/>
    </row>
    <row r="25" spans="1:7" ht="25.5" x14ac:dyDescent="0.25">
      <c r="A25" s="20" t="s">
        <v>5</v>
      </c>
      <c r="B25" s="19" t="s">
        <v>6</v>
      </c>
      <c r="C25" s="19" t="s">
        <v>70</v>
      </c>
      <c r="D25" s="19" t="s">
        <v>9</v>
      </c>
      <c r="E25" s="20" t="s">
        <v>71</v>
      </c>
      <c r="F25" s="20" t="s">
        <v>99</v>
      </c>
    </row>
    <row r="26" spans="1:7" x14ac:dyDescent="0.25">
      <c r="A26" s="82"/>
      <c r="B26" s="82"/>
      <c r="C26" s="82"/>
      <c r="D26" s="82" t="s">
        <v>1</v>
      </c>
      <c r="E26" s="83">
        <f>E27+E33</f>
        <v>1147305</v>
      </c>
      <c r="F26" s="83">
        <f>F27+F33</f>
        <v>1365365</v>
      </c>
      <c r="G26" s="101"/>
    </row>
    <row r="27" spans="1:7" x14ac:dyDescent="0.25">
      <c r="A27" s="55">
        <v>3</v>
      </c>
      <c r="B27" s="55"/>
      <c r="C27" s="55"/>
      <c r="D27" s="55" t="s">
        <v>10</v>
      </c>
      <c r="E27" s="68">
        <f>E28+E29+E30+E31</f>
        <v>1113565</v>
      </c>
      <c r="F27" s="68">
        <f>F28+F29+F30+F31+F32</f>
        <v>1331625</v>
      </c>
    </row>
    <row r="28" spans="1:7" x14ac:dyDescent="0.25">
      <c r="A28" s="55"/>
      <c r="B28" s="55">
        <v>31</v>
      </c>
      <c r="C28" s="55"/>
      <c r="D28" s="55" t="s">
        <v>11</v>
      </c>
      <c r="E28" s="68">
        <v>957295</v>
      </c>
      <c r="F28" s="68">
        <v>1089496</v>
      </c>
    </row>
    <row r="29" spans="1:7" x14ac:dyDescent="0.25">
      <c r="A29" s="55"/>
      <c r="B29" s="55">
        <v>32</v>
      </c>
      <c r="C29" s="55"/>
      <c r="D29" s="55" t="s">
        <v>24</v>
      </c>
      <c r="E29" s="68">
        <v>151850</v>
      </c>
      <c r="F29" s="100">
        <v>215423</v>
      </c>
    </row>
    <row r="30" spans="1:7" x14ac:dyDescent="0.25">
      <c r="A30" s="55"/>
      <c r="B30" s="55">
        <v>34</v>
      </c>
      <c r="C30" s="55"/>
      <c r="D30" s="55" t="s">
        <v>68</v>
      </c>
      <c r="E30" s="68">
        <v>4420</v>
      </c>
      <c r="F30" s="68">
        <v>4420</v>
      </c>
    </row>
    <row r="31" spans="1:7" x14ac:dyDescent="0.25">
      <c r="A31" s="55"/>
      <c r="B31" s="55">
        <v>37</v>
      </c>
      <c r="C31" s="55"/>
      <c r="D31" s="55" t="s">
        <v>92</v>
      </c>
      <c r="E31" s="68">
        <v>0</v>
      </c>
      <c r="F31" s="68">
        <v>21550</v>
      </c>
    </row>
    <row r="32" spans="1:7" x14ac:dyDescent="0.25">
      <c r="A32" s="55"/>
      <c r="B32" s="55">
        <v>38</v>
      </c>
      <c r="C32" s="55"/>
      <c r="D32" s="55" t="s">
        <v>426</v>
      </c>
      <c r="E32" s="68">
        <v>0</v>
      </c>
      <c r="F32" s="68">
        <v>736</v>
      </c>
    </row>
    <row r="33" spans="1:7" x14ac:dyDescent="0.25">
      <c r="A33" s="55">
        <v>4</v>
      </c>
      <c r="B33" s="55"/>
      <c r="C33" s="55"/>
      <c r="D33" s="55" t="s">
        <v>12</v>
      </c>
      <c r="E33" s="68">
        <f>E34</f>
        <v>33740</v>
      </c>
      <c r="F33" s="68">
        <f>F34</f>
        <v>33740</v>
      </c>
    </row>
    <row r="34" spans="1:7" x14ac:dyDescent="0.25">
      <c r="A34" s="55"/>
      <c r="B34" s="55">
        <v>42</v>
      </c>
      <c r="C34" s="55"/>
      <c r="D34" s="55" t="s">
        <v>32</v>
      </c>
      <c r="E34" s="68">
        <v>33740</v>
      </c>
      <c r="F34" s="68">
        <v>33740</v>
      </c>
    </row>
    <row r="37" spans="1:7" x14ac:dyDescent="0.25">
      <c r="G37" t="s">
        <v>427</v>
      </c>
    </row>
    <row r="40" spans="1:7" x14ac:dyDescent="0.25">
      <c r="G40" t="s">
        <v>428</v>
      </c>
    </row>
  </sheetData>
  <mergeCells count="5">
    <mergeCell ref="A23:F23"/>
    <mergeCell ref="A1:F1"/>
    <mergeCell ref="A3:F3"/>
    <mergeCell ref="A5:F5"/>
    <mergeCell ref="A7:F7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9"/>
  <sheetViews>
    <sheetView topLeftCell="A95" workbookViewId="0">
      <selection activeCell="D132" sqref="D132"/>
    </sheetView>
  </sheetViews>
  <sheetFormatPr defaultRowHeight="15" x14ac:dyDescent="0.25"/>
  <cols>
    <col min="1" max="1" width="8" customWidth="1"/>
    <col min="2" max="2" width="5.85546875" customWidth="1"/>
    <col min="3" max="3" width="5.7109375" customWidth="1"/>
    <col min="4" max="4" width="56.140625" customWidth="1"/>
    <col min="5" max="5" width="25.28515625" customWidth="1"/>
    <col min="6" max="6" width="16.85546875" customWidth="1"/>
  </cols>
  <sheetData>
    <row r="1" spans="1:6" ht="42" customHeight="1" x14ac:dyDescent="0.25">
      <c r="A1" s="112" t="s">
        <v>100</v>
      </c>
      <c r="B1" s="112"/>
      <c r="C1" s="112"/>
      <c r="D1" s="112"/>
      <c r="E1" s="112"/>
      <c r="F1" s="112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12" t="s">
        <v>23</v>
      </c>
      <c r="B3" s="112"/>
      <c r="C3" s="112"/>
      <c r="D3" s="112"/>
      <c r="E3" s="112"/>
      <c r="F3" s="112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112" t="s">
        <v>4</v>
      </c>
      <c r="B5" s="112"/>
      <c r="C5" s="112"/>
      <c r="D5" s="112"/>
      <c r="E5" s="112"/>
      <c r="F5" s="112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112" t="s">
        <v>43</v>
      </c>
      <c r="B7" s="112"/>
      <c r="C7" s="112"/>
      <c r="D7" s="112"/>
      <c r="E7" s="112"/>
      <c r="F7" s="112"/>
    </row>
    <row r="8" spans="1:6" ht="18" x14ac:dyDescent="0.25">
      <c r="A8" s="24"/>
      <c r="B8" s="24"/>
      <c r="C8" s="24"/>
      <c r="D8" s="24"/>
      <c r="E8" s="5"/>
      <c r="F8" s="5"/>
    </row>
    <row r="10" spans="1:6" ht="25.5" x14ac:dyDescent="0.25">
      <c r="A10" s="20" t="s">
        <v>5</v>
      </c>
      <c r="B10" s="19" t="s">
        <v>6</v>
      </c>
      <c r="C10" s="19" t="s">
        <v>70</v>
      </c>
      <c r="D10" s="19" t="s">
        <v>3</v>
      </c>
      <c r="E10" s="20" t="s">
        <v>71</v>
      </c>
      <c r="F10" s="20" t="s">
        <v>98</v>
      </c>
    </row>
    <row r="11" spans="1:6" x14ac:dyDescent="0.25">
      <c r="A11" s="20"/>
      <c r="B11" s="19"/>
      <c r="C11" s="19"/>
      <c r="D11" s="19" t="s">
        <v>0</v>
      </c>
      <c r="E11" s="75">
        <f>E12+E31</f>
        <v>1147305</v>
      </c>
      <c r="F11" s="75">
        <f>F12+F31</f>
        <v>1365365</v>
      </c>
    </row>
    <row r="12" spans="1:6" x14ac:dyDescent="0.25">
      <c r="A12" s="10">
        <v>6</v>
      </c>
      <c r="B12" s="10"/>
      <c r="C12" s="10"/>
      <c r="D12" s="10" t="s">
        <v>7</v>
      </c>
      <c r="E12" s="9">
        <f>E13+E18+E20+E22+E25</f>
        <v>1141105</v>
      </c>
      <c r="F12" s="9">
        <f>F13+F18+F20+F22+F25</f>
        <v>1346695</v>
      </c>
    </row>
    <row r="13" spans="1:6" x14ac:dyDescent="0.25">
      <c r="A13" s="10"/>
      <c r="B13" s="15">
        <v>63</v>
      </c>
      <c r="C13" s="15"/>
      <c r="D13" s="15" t="s">
        <v>30</v>
      </c>
      <c r="E13" s="9">
        <f>E14+E15+E16+E17</f>
        <v>983960</v>
      </c>
      <c r="F13" s="9">
        <f>F14+F15+F16+F17</f>
        <v>1162236</v>
      </c>
    </row>
    <row r="14" spans="1:6" x14ac:dyDescent="0.25">
      <c r="A14" s="11"/>
      <c r="B14" s="11"/>
      <c r="C14" s="57" t="s">
        <v>72</v>
      </c>
      <c r="D14" s="57" t="s">
        <v>73</v>
      </c>
      <c r="E14" s="9">
        <v>13140</v>
      </c>
      <c r="F14" s="9">
        <v>5280</v>
      </c>
    </row>
    <row r="15" spans="1:6" ht="25.5" x14ac:dyDescent="0.25">
      <c r="A15" s="10"/>
      <c r="B15" s="15"/>
      <c r="C15" s="58" t="s">
        <v>74</v>
      </c>
      <c r="D15" s="58" t="s">
        <v>75</v>
      </c>
      <c r="E15" s="9">
        <v>970370</v>
      </c>
      <c r="F15" s="9">
        <v>1156506</v>
      </c>
    </row>
    <row r="16" spans="1:6" ht="25.5" x14ac:dyDescent="0.25">
      <c r="A16" s="10"/>
      <c r="B16" s="15"/>
      <c r="C16" s="58" t="s">
        <v>76</v>
      </c>
      <c r="D16" s="58" t="s">
        <v>77</v>
      </c>
      <c r="E16" s="9">
        <v>180</v>
      </c>
      <c r="F16" s="9">
        <v>180</v>
      </c>
    </row>
    <row r="17" spans="1:6" ht="25.5" x14ac:dyDescent="0.25">
      <c r="A17" s="10"/>
      <c r="B17" s="15"/>
      <c r="C17" s="58" t="s">
        <v>78</v>
      </c>
      <c r="D17" s="58" t="s">
        <v>79</v>
      </c>
      <c r="E17" s="9">
        <v>270</v>
      </c>
      <c r="F17" s="9">
        <v>270</v>
      </c>
    </row>
    <row r="18" spans="1:6" x14ac:dyDescent="0.25">
      <c r="A18" s="11"/>
      <c r="B18" s="11">
        <v>64</v>
      </c>
      <c r="C18" s="12"/>
      <c r="D18" s="59" t="s">
        <v>80</v>
      </c>
      <c r="E18" s="9">
        <v>1</v>
      </c>
      <c r="F18" s="9">
        <v>1</v>
      </c>
    </row>
    <row r="19" spans="1:6" x14ac:dyDescent="0.25">
      <c r="A19" s="11"/>
      <c r="B19" s="11"/>
      <c r="C19" s="57" t="s">
        <v>81</v>
      </c>
      <c r="D19" s="57" t="s">
        <v>82</v>
      </c>
      <c r="E19" s="9">
        <v>1</v>
      </c>
      <c r="F19" s="9">
        <v>1</v>
      </c>
    </row>
    <row r="20" spans="1:6" ht="25.5" x14ac:dyDescent="0.25">
      <c r="A20" s="11"/>
      <c r="B20" s="11">
        <v>65</v>
      </c>
      <c r="C20" s="12"/>
      <c r="D20" s="60" t="s">
        <v>83</v>
      </c>
      <c r="E20" s="9">
        <f>E21</f>
        <v>18000</v>
      </c>
      <c r="F20" s="9">
        <f>F21</f>
        <v>8250</v>
      </c>
    </row>
    <row r="21" spans="1:6" x14ac:dyDescent="0.25">
      <c r="A21" s="11"/>
      <c r="B21" s="11"/>
      <c r="C21" s="57" t="s">
        <v>84</v>
      </c>
      <c r="D21" s="61" t="s">
        <v>85</v>
      </c>
      <c r="E21" s="9">
        <v>18000</v>
      </c>
      <c r="F21" s="9">
        <v>8250</v>
      </c>
    </row>
    <row r="22" spans="1:6" x14ac:dyDescent="0.25">
      <c r="A22" s="11"/>
      <c r="B22" s="11">
        <v>66</v>
      </c>
      <c r="C22" s="12"/>
      <c r="D22" s="62" t="s">
        <v>86</v>
      </c>
      <c r="E22" s="9">
        <f>E23+E24</f>
        <v>5500</v>
      </c>
      <c r="F22" s="9">
        <f>F23+F24</f>
        <v>5900</v>
      </c>
    </row>
    <row r="23" spans="1:6" x14ac:dyDescent="0.25">
      <c r="A23" s="11"/>
      <c r="B23" s="27"/>
      <c r="C23" s="63" t="s">
        <v>81</v>
      </c>
      <c r="D23" s="57" t="s">
        <v>82</v>
      </c>
      <c r="E23" s="9">
        <v>5500</v>
      </c>
      <c r="F23" s="9">
        <v>5500</v>
      </c>
    </row>
    <row r="24" spans="1:6" x14ac:dyDescent="0.25">
      <c r="A24" s="11"/>
      <c r="B24" s="27"/>
      <c r="C24" s="63" t="s">
        <v>95</v>
      </c>
      <c r="D24" s="57" t="s">
        <v>96</v>
      </c>
      <c r="E24" s="9"/>
      <c r="F24" s="9">
        <v>400</v>
      </c>
    </row>
    <row r="25" spans="1:6" ht="25.5" x14ac:dyDescent="0.25">
      <c r="A25" s="11"/>
      <c r="B25" s="11">
        <v>67</v>
      </c>
      <c r="C25" s="12"/>
      <c r="D25" s="15" t="s">
        <v>31</v>
      </c>
      <c r="E25" s="9">
        <f>E26+E27</f>
        <v>133644</v>
      </c>
      <c r="F25" s="9">
        <f>F26+F27</f>
        <v>170308</v>
      </c>
    </row>
    <row r="26" spans="1:6" x14ac:dyDescent="0.25">
      <c r="A26" s="11"/>
      <c r="B26" s="11"/>
      <c r="C26" s="12" t="s">
        <v>87</v>
      </c>
      <c r="D26" s="17" t="s">
        <v>88</v>
      </c>
      <c r="E26" s="9">
        <v>48500</v>
      </c>
      <c r="F26" s="9">
        <v>85164</v>
      </c>
    </row>
    <row r="27" spans="1:6" x14ac:dyDescent="0.25">
      <c r="A27" s="11"/>
      <c r="B27" s="11"/>
      <c r="C27" s="12" t="s">
        <v>89</v>
      </c>
      <c r="D27" s="17" t="s">
        <v>88</v>
      </c>
      <c r="E27" s="9">
        <v>85144</v>
      </c>
      <c r="F27" s="9">
        <v>85144</v>
      </c>
    </row>
    <row r="28" spans="1:6" x14ac:dyDescent="0.25">
      <c r="A28" s="13">
        <v>7</v>
      </c>
      <c r="B28" s="14"/>
      <c r="C28" s="14"/>
      <c r="D28" s="25" t="s">
        <v>8</v>
      </c>
      <c r="E28" s="9">
        <v>0</v>
      </c>
      <c r="F28" s="9">
        <v>0</v>
      </c>
    </row>
    <row r="29" spans="1:6" x14ac:dyDescent="0.25">
      <c r="A29" s="15"/>
      <c r="B29" s="15">
        <v>72</v>
      </c>
      <c r="C29" s="15"/>
      <c r="D29" s="26" t="s">
        <v>29</v>
      </c>
      <c r="E29" s="9">
        <v>0</v>
      </c>
      <c r="F29" s="9">
        <v>0</v>
      </c>
    </row>
    <row r="30" spans="1:6" x14ac:dyDescent="0.25">
      <c r="A30" s="64">
        <v>9</v>
      </c>
      <c r="B30" s="15"/>
      <c r="C30" s="15"/>
      <c r="D30" s="65" t="s">
        <v>90</v>
      </c>
      <c r="E30" s="9"/>
      <c r="F30" s="9"/>
    </row>
    <row r="31" spans="1:6" x14ac:dyDescent="0.25">
      <c r="A31" s="15"/>
      <c r="B31" s="55">
        <v>92</v>
      </c>
      <c r="C31" s="12"/>
      <c r="D31" s="59" t="s">
        <v>69</v>
      </c>
      <c r="E31" s="9">
        <f>E32+E33</f>
        <v>6200</v>
      </c>
      <c r="F31" s="9">
        <f>F33+F32+F34</f>
        <v>18670</v>
      </c>
    </row>
    <row r="32" spans="1:6" x14ac:dyDescent="0.25">
      <c r="B32" s="55"/>
      <c r="C32" s="66" t="s">
        <v>84</v>
      </c>
      <c r="D32" s="67" t="s">
        <v>85</v>
      </c>
      <c r="E32" s="9">
        <v>2400</v>
      </c>
      <c r="F32" s="9">
        <v>5187</v>
      </c>
    </row>
    <row r="33" spans="1:7" x14ac:dyDescent="0.25">
      <c r="A33" s="55"/>
      <c r="B33" s="55"/>
      <c r="C33" s="66" t="s">
        <v>81</v>
      </c>
      <c r="D33" s="12" t="s">
        <v>82</v>
      </c>
      <c r="E33" s="9">
        <v>3800</v>
      </c>
      <c r="F33" s="9">
        <v>5623</v>
      </c>
    </row>
    <row r="34" spans="1:7" x14ac:dyDescent="0.25">
      <c r="A34" s="55"/>
      <c r="B34" s="55"/>
      <c r="C34" s="66" t="s">
        <v>72</v>
      </c>
      <c r="D34" s="12" t="s">
        <v>73</v>
      </c>
      <c r="E34" s="68">
        <v>0</v>
      </c>
      <c r="F34" s="107">
        <v>7860</v>
      </c>
    </row>
    <row r="37" spans="1:7" ht="15.75" x14ac:dyDescent="0.25">
      <c r="A37" s="112" t="s">
        <v>91</v>
      </c>
      <c r="B37" s="133"/>
      <c r="C37" s="133"/>
      <c r="D37" s="133"/>
      <c r="E37" s="133"/>
      <c r="F37" s="133"/>
    </row>
    <row r="38" spans="1:7" ht="18" x14ac:dyDescent="0.25">
      <c r="A38" s="24"/>
      <c r="B38" s="24"/>
      <c r="C38" s="24"/>
      <c r="D38" s="24"/>
      <c r="E38" s="24"/>
      <c r="F38" s="5"/>
    </row>
    <row r="39" spans="1:7" ht="25.5" x14ac:dyDescent="0.25">
      <c r="A39" s="20" t="s">
        <v>5</v>
      </c>
      <c r="B39" s="19" t="s">
        <v>6</v>
      </c>
      <c r="C39" s="19" t="s">
        <v>70</v>
      </c>
      <c r="D39" s="19" t="s">
        <v>9</v>
      </c>
      <c r="E39" s="20" t="s">
        <v>71</v>
      </c>
      <c r="F39" s="20" t="s">
        <v>94</v>
      </c>
    </row>
    <row r="40" spans="1:7" x14ac:dyDescent="0.25">
      <c r="A40" s="20"/>
      <c r="B40" s="78"/>
      <c r="C40" s="19"/>
      <c r="D40" s="77" t="s">
        <v>1</v>
      </c>
      <c r="E40" s="76">
        <f>E41+E64</f>
        <v>1147305</v>
      </c>
      <c r="F40" s="76">
        <f>F41+F64</f>
        <v>1365365</v>
      </c>
      <c r="G40" s="101"/>
    </row>
    <row r="41" spans="1:7" x14ac:dyDescent="0.25">
      <c r="A41" s="10">
        <v>3</v>
      </c>
      <c r="B41" s="10"/>
      <c r="C41" s="10"/>
      <c r="D41" s="10" t="s">
        <v>10</v>
      </c>
      <c r="E41" s="69">
        <f>E42+E45+E55+E59</f>
        <v>1113565</v>
      </c>
      <c r="F41" s="69">
        <f>F42+F45+F55+F59+F61</f>
        <v>1331625</v>
      </c>
    </row>
    <row r="42" spans="1:7" s="80" customFormat="1" x14ac:dyDescent="0.25">
      <c r="A42" s="10"/>
      <c r="B42" s="15">
        <v>31</v>
      </c>
      <c r="C42" s="15"/>
      <c r="D42" s="15" t="s">
        <v>11</v>
      </c>
      <c r="E42" s="8">
        <f>E43+E44</f>
        <v>957295</v>
      </c>
      <c r="F42" s="69">
        <f>F43+F44</f>
        <v>1089496</v>
      </c>
    </row>
    <row r="43" spans="1:7" x14ac:dyDescent="0.25">
      <c r="A43" s="11"/>
      <c r="B43" s="11"/>
      <c r="C43" s="12" t="s">
        <v>87</v>
      </c>
      <c r="D43" s="17" t="s">
        <v>88</v>
      </c>
      <c r="E43" s="70">
        <v>41995</v>
      </c>
      <c r="F43" s="9">
        <v>53796</v>
      </c>
    </row>
    <row r="44" spans="1:7" x14ac:dyDescent="0.25">
      <c r="A44" s="11"/>
      <c r="B44" s="11"/>
      <c r="C44" s="12" t="s">
        <v>74</v>
      </c>
      <c r="D44" s="58" t="s">
        <v>75</v>
      </c>
      <c r="E44" s="70">
        <v>915300</v>
      </c>
      <c r="F44" s="70">
        <v>1035700</v>
      </c>
    </row>
    <row r="45" spans="1:7" x14ac:dyDescent="0.25">
      <c r="A45" s="11"/>
      <c r="B45" s="11">
        <v>32</v>
      </c>
      <c r="C45" s="12"/>
      <c r="D45" s="11" t="s">
        <v>24</v>
      </c>
      <c r="E45" s="70">
        <f>SUM(E46:E53)</f>
        <v>151850</v>
      </c>
      <c r="F45" s="70">
        <f>SUM(F46:F54)</f>
        <v>215423</v>
      </c>
    </row>
    <row r="46" spans="1:7" x14ac:dyDescent="0.25">
      <c r="A46" s="11"/>
      <c r="B46" s="11"/>
      <c r="C46" s="12" t="s">
        <v>87</v>
      </c>
      <c r="D46" s="17" t="s">
        <v>88</v>
      </c>
      <c r="E46" s="70">
        <f>450+1260+3995</f>
        <v>5705</v>
      </c>
      <c r="F46" s="70">
        <v>9018</v>
      </c>
    </row>
    <row r="47" spans="1:7" x14ac:dyDescent="0.25">
      <c r="A47" s="71"/>
      <c r="B47" s="71"/>
      <c r="C47" s="72" t="s">
        <v>89</v>
      </c>
      <c r="D47" s="73" t="s">
        <v>88</v>
      </c>
      <c r="E47" s="70">
        <v>80544</v>
      </c>
      <c r="F47" s="70">
        <v>80544</v>
      </c>
    </row>
    <row r="48" spans="1:7" x14ac:dyDescent="0.25">
      <c r="A48" s="11"/>
      <c r="B48" s="11"/>
      <c r="C48" s="12" t="s">
        <v>81</v>
      </c>
      <c r="D48" s="57" t="s">
        <v>82</v>
      </c>
      <c r="E48" s="70">
        <v>3001</v>
      </c>
      <c r="F48" s="70">
        <v>4824</v>
      </c>
    </row>
    <row r="49" spans="1:6" x14ac:dyDescent="0.25">
      <c r="A49" s="11"/>
      <c r="B49" s="11"/>
      <c r="C49" s="12" t="s">
        <v>84</v>
      </c>
      <c r="D49" s="61" t="s">
        <v>85</v>
      </c>
      <c r="E49" s="70">
        <v>19000</v>
      </c>
      <c r="F49" s="70">
        <v>12037</v>
      </c>
    </row>
    <row r="50" spans="1:6" x14ac:dyDescent="0.25">
      <c r="A50" s="11"/>
      <c r="B50" s="11"/>
      <c r="C50" s="12" t="s">
        <v>72</v>
      </c>
      <c r="D50" s="57" t="s">
        <v>73</v>
      </c>
      <c r="E50" s="70">
        <v>13120</v>
      </c>
      <c r="F50" s="70">
        <v>13120</v>
      </c>
    </row>
    <row r="51" spans="1:6" x14ac:dyDescent="0.25">
      <c r="A51" s="11"/>
      <c r="B51" s="11"/>
      <c r="C51" s="12" t="s">
        <v>74</v>
      </c>
      <c r="D51" s="58" t="s">
        <v>75</v>
      </c>
      <c r="E51" s="70">
        <v>30030</v>
      </c>
      <c r="F51" s="70">
        <v>95030</v>
      </c>
    </row>
    <row r="52" spans="1:6" x14ac:dyDescent="0.25">
      <c r="A52" s="11"/>
      <c r="B52" s="11"/>
      <c r="C52" s="12" t="s">
        <v>76</v>
      </c>
      <c r="D52" s="58" t="s">
        <v>77</v>
      </c>
      <c r="E52" s="70">
        <v>180</v>
      </c>
      <c r="F52" s="70">
        <v>180</v>
      </c>
    </row>
    <row r="53" spans="1:6" x14ac:dyDescent="0.25">
      <c r="A53" s="11"/>
      <c r="B53" s="11"/>
      <c r="C53" s="12" t="s">
        <v>78</v>
      </c>
      <c r="D53" s="58" t="s">
        <v>79</v>
      </c>
      <c r="E53" s="70">
        <v>270</v>
      </c>
      <c r="F53" s="70">
        <v>270</v>
      </c>
    </row>
    <row r="54" spans="1:6" x14ac:dyDescent="0.25">
      <c r="A54" s="11"/>
      <c r="B54" s="11"/>
      <c r="C54" s="12" t="s">
        <v>95</v>
      </c>
      <c r="D54" s="58" t="s">
        <v>96</v>
      </c>
      <c r="E54" s="70"/>
      <c r="F54" s="70">
        <v>400</v>
      </c>
    </row>
    <row r="55" spans="1:6" x14ac:dyDescent="0.25">
      <c r="A55" s="11"/>
      <c r="B55" s="11">
        <v>34</v>
      </c>
      <c r="C55" s="12"/>
      <c r="D55" s="59" t="s">
        <v>68</v>
      </c>
      <c r="E55" s="70">
        <f>E56+E58+E57</f>
        <v>4420</v>
      </c>
      <c r="F55" s="70">
        <f>F56+F58+F57</f>
        <v>4420</v>
      </c>
    </row>
    <row r="56" spans="1:6" x14ac:dyDescent="0.25">
      <c r="A56" s="11"/>
      <c r="B56" s="11"/>
      <c r="C56" s="12" t="s">
        <v>89</v>
      </c>
      <c r="D56" s="17" t="s">
        <v>88</v>
      </c>
      <c r="E56" s="70">
        <v>600</v>
      </c>
      <c r="F56" s="70">
        <v>600</v>
      </c>
    </row>
    <row r="57" spans="1:6" x14ac:dyDescent="0.25">
      <c r="A57" s="11"/>
      <c r="B57" s="11"/>
      <c r="C57" s="12" t="s">
        <v>72</v>
      </c>
      <c r="D57" s="57" t="s">
        <v>73</v>
      </c>
      <c r="E57" s="70">
        <v>20</v>
      </c>
      <c r="F57" s="70">
        <v>20</v>
      </c>
    </row>
    <row r="58" spans="1:6" x14ac:dyDescent="0.25">
      <c r="A58" s="11"/>
      <c r="B58" s="11"/>
      <c r="C58" s="12" t="s">
        <v>74</v>
      </c>
      <c r="D58" s="18" t="s">
        <v>75</v>
      </c>
      <c r="E58" s="70">
        <v>3800</v>
      </c>
      <c r="F58" s="70">
        <v>3800</v>
      </c>
    </row>
    <row r="59" spans="1:6" ht="25.5" x14ac:dyDescent="0.25">
      <c r="A59" s="11"/>
      <c r="B59" s="11">
        <v>37</v>
      </c>
      <c r="C59" s="12"/>
      <c r="D59" s="60" t="s">
        <v>92</v>
      </c>
      <c r="E59" s="70"/>
      <c r="F59" s="70">
        <f>F60</f>
        <v>21550</v>
      </c>
    </row>
    <row r="60" spans="1:6" x14ac:dyDescent="0.25">
      <c r="A60" s="11"/>
      <c r="B60" s="11"/>
      <c r="C60" s="12" t="s">
        <v>87</v>
      </c>
      <c r="D60" s="17" t="s">
        <v>88</v>
      </c>
      <c r="E60" s="70"/>
      <c r="F60" s="70">
        <v>21550</v>
      </c>
    </row>
    <row r="61" spans="1:6" x14ac:dyDescent="0.25">
      <c r="A61" s="11"/>
      <c r="B61" s="11">
        <v>38</v>
      </c>
      <c r="C61" s="12"/>
      <c r="D61" s="17" t="s">
        <v>425</v>
      </c>
      <c r="E61" s="70"/>
      <c r="F61" s="70">
        <f>F62</f>
        <v>736</v>
      </c>
    </row>
    <row r="62" spans="1:6" x14ac:dyDescent="0.25">
      <c r="A62" s="11"/>
      <c r="B62" s="11"/>
      <c r="C62" s="12" t="s">
        <v>74</v>
      </c>
      <c r="D62" s="18" t="s">
        <v>75</v>
      </c>
      <c r="E62" s="70"/>
      <c r="F62" s="70">
        <v>736</v>
      </c>
    </row>
    <row r="63" spans="1:6" x14ac:dyDescent="0.25">
      <c r="A63" s="13">
        <v>4</v>
      </c>
      <c r="B63" s="14"/>
      <c r="C63" s="14"/>
      <c r="D63" s="25" t="s">
        <v>12</v>
      </c>
      <c r="E63" s="70"/>
      <c r="F63" s="70"/>
    </row>
    <row r="64" spans="1:6" x14ac:dyDescent="0.25">
      <c r="A64" s="15"/>
      <c r="B64" s="15">
        <v>42</v>
      </c>
      <c r="C64" s="15"/>
      <c r="D64" s="26" t="s">
        <v>32</v>
      </c>
      <c r="E64" s="70">
        <f>E65+E69+E67+E68+E66</f>
        <v>33740</v>
      </c>
      <c r="F64" s="70">
        <f>F65+F69+F67+F68+F66</f>
        <v>33740</v>
      </c>
    </row>
    <row r="65" spans="1:6" ht="25.5" x14ac:dyDescent="0.25">
      <c r="A65" s="15"/>
      <c r="B65" s="15"/>
      <c r="C65" s="18" t="s">
        <v>87</v>
      </c>
      <c r="D65" s="17" t="s">
        <v>88</v>
      </c>
      <c r="E65" s="70">
        <v>800</v>
      </c>
      <c r="F65" s="70">
        <v>800</v>
      </c>
    </row>
    <row r="66" spans="1:6" ht="25.5" x14ac:dyDescent="0.25">
      <c r="A66" s="15"/>
      <c r="B66" s="15"/>
      <c r="C66" s="18" t="s">
        <v>89</v>
      </c>
      <c r="D66" s="12" t="s">
        <v>93</v>
      </c>
      <c r="E66" s="70">
        <v>4000</v>
      </c>
      <c r="F66" s="70">
        <v>4000</v>
      </c>
    </row>
    <row r="67" spans="1:6" ht="25.5" x14ac:dyDescent="0.25">
      <c r="A67" s="15"/>
      <c r="B67" s="15"/>
      <c r="C67" s="18" t="s">
        <v>81</v>
      </c>
      <c r="D67" s="12" t="s">
        <v>82</v>
      </c>
      <c r="E67" s="70">
        <v>6300</v>
      </c>
      <c r="F67" s="9">
        <v>6300</v>
      </c>
    </row>
    <row r="68" spans="1:6" ht="25.5" x14ac:dyDescent="0.25">
      <c r="A68" s="15"/>
      <c r="B68" s="15"/>
      <c r="C68" s="74" t="s">
        <v>84</v>
      </c>
      <c r="D68" s="61" t="s">
        <v>85</v>
      </c>
      <c r="E68" s="70">
        <v>1400</v>
      </c>
      <c r="F68" s="9">
        <v>1400</v>
      </c>
    </row>
    <row r="69" spans="1:6" ht="25.5" x14ac:dyDescent="0.25">
      <c r="A69" s="15"/>
      <c r="B69" s="15"/>
      <c r="C69" s="18" t="s">
        <v>74</v>
      </c>
      <c r="D69" s="18" t="s">
        <v>75</v>
      </c>
      <c r="E69" s="70">
        <v>21240</v>
      </c>
      <c r="F69" s="9">
        <v>21240</v>
      </c>
    </row>
  </sheetData>
  <mergeCells count="5">
    <mergeCell ref="A37:F37"/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8"/>
  <sheetViews>
    <sheetView workbookViewId="0">
      <selection activeCell="C20" sqref="C20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112" t="s">
        <v>100</v>
      </c>
      <c r="B1" s="112"/>
      <c r="C1" s="112"/>
    </row>
    <row r="2" spans="1:3" ht="18" customHeight="1" x14ac:dyDescent="0.25">
      <c r="A2" s="4"/>
      <c r="B2" s="4"/>
      <c r="C2" s="4"/>
    </row>
    <row r="3" spans="1:3" ht="15.75" x14ac:dyDescent="0.25">
      <c r="A3" s="112" t="s">
        <v>23</v>
      </c>
      <c r="B3" s="112"/>
      <c r="C3" s="112"/>
    </row>
    <row r="4" spans="1:3" ht="18" x14ac:dyDescent="0.25">
      <c r="A4" s="4"/>
      <c r="B4" s="4"/>
      <c r="C4" s="4"/>
    </row>
    <row r="5" spans="1:3" ht="18" customHeight="1" x14ac:dyDescent="0.25">
      <c r="A5" s="112" t="s">
        <v>4</v>
      </c>
      <c r="B5" s="134"/>
      <c r="C5" s="134"/>
    </row>
    <row r="6" spans="1:3" ht="18" x14ac:dyDescent="0.25">
      <c r="A6" s="4"/>
      <c r="B6" s="4"/>
      <c r="C6" s="4"/>
    </row>
    <row r="7" spans="1:3" ht="15.75" x14ac:dyDescent="0.25">
      <c r="A7" s="112" t="s">
        <v>13</v>
      </c>
      <c r="B7" s="133"/>
      <c r="C7" s="133"/>
    </row>
    <row r="8" spans="1:3" ht="18" x14ac:dyDescent="0.25">
      <c r="A8" s="4"/>
      <c r="B8" s="4"/>
      <c r="C8" s="4"/>
    </row>
    <row r="9" spans="1:3" x14ac:dyDescent="0.25">
      <c r="A9" s="20" t="s">
        <v>44</v>
      </c>
      <c r="B9" s="20" t="s">
        <v>34</v>
      </c>
      <c r="C9" s="20" t="s">
        <v>98</v>
      </c>
    </row>
    <row r="10" spans="1:3" ht="15.75" customHeight="1" x14ac:dyDescent="0.25">
      <c r="A10" s="10" t="s">
        <v>14</v>
      </c>
      <c r="B10" s="9"/>
      <c r="C10" s="9"/>
    </row>
    <row r="11" spans="1:3" ht="15.75" customHeight="1" x14ac:dyDescent="0.25">
      <c r="A11" s="10" t="s">
        <v>15</v>
      </c>
      <c r="B11" s="9"/>
      <c r="C11" s="9"/>
    </row>
    <row r="12" spans="1:3" ht="25.5" x14ac:dyDescent="0.25">
      <c r="A12" s="17" t="s">
        <v>16</v>
      </c>
      <c r="B12" s="9"/>
      <c r="C12" s="9"/>
    </row>
    <row r="13" spans="1:3" x14ac:dyDescent="0.25">
      <c r="A13" s="16" t="s">
        <v>17</v>
      </c>
      <c r="B13" s="9"/>
      <c r="C13" s="9"/>
    </row>
    <row r="14" spans="1:3" x14ac:dyDescent="0.25">
      <c r="A14" s="10" t="s">
        <v>18</v>
      </c>
      <c r="B14" s="9"/>
      <c r="C14" s="9"/>
    </row>
    <row r="15" spans="1:3" ht="25.5" x14ac:dyDescent="0.25">
      <c r="A15" s="18" t="s">
        <v>19</v>
      </c>
      <c r="B15" s="9"/>
      <c r="C15" s="9"/>
    </row>
    <row r="16" spans="1:3" x14ac:dyDescent="0.25">
      <c r="A16" s="52" t="s">
        <v>64</v>
      </c>
      <c r="B16" s="53"/>
      <c r="C16" s="53"/>
    </row>
    <row r="17" spans="1:3" x14ac:dyDescent="0.25">
      <c r="A17" s="54" t="s">
        <v>65</v>
      </c>
      <c r="B17" s="53"/>
      <c r="C17" s="53"/>
    </row>
    <row r="18" spans="1:3" x14ac:dyDescent="0.25">
      <c r="A18" s="54" t="s">
        <v>66</v>
      </c>
      <c r="B18" s="68">
        <v>1147305</v>
      </c>
      <c r="C18" s="85">
        <v>1365365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sqref="A1:E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112" t="s">
        <v>100</v>
      </c>
      <c r="B1" s="112"/>
      <c r="C1" s="112"/>
      <c r="D1" s="112"/>
      <c r="E1" s="112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112" t="s">
        <v>23</v>
      </c>
      <c r="B3" s="112"/>
      <c r="C3" s="112"/>
      <c r="D3" s="112"/>
      <c r="E3" s="112"/>
    </row>
    <row r="4" spans="1:5" ht="18" x14ac:dyDescent="0.25">
      <c r="A4" s="4"/>
      <c r="B4" s="4"/>
      <c r="C4" s="4"/>
      <c r="D4" s="4"/>
      <c r="E4" s="4"/>
    </row>
    <row r="5" spans="1:5" ht="18" customHeight="1" x14ac:dyDescent="0.25">
      <c r="A5" s="112" t="s">
        <v>49</v>
      </c>
      <c r="B5" s="112"/>
      <c r="C5" s="112"/>
      <c r="D5" s="112"/>
      <c r="E5" s="112"/>
    </row>
    <row r="6" spans="1:5" ht="18" x14ac:dyDescent="0.25">
      <c r="A6" s="4"/>
      <c r="B6" s="4"/>
      <c r="C6" s="4"/>
      <c r="D6" s="4"/>
      <c r="E6" s="4"/>
    </row>
    <row r="7" spans="1:5" x14ac:dyDescent="0.25">
      <c r="A7" s="20" t="s">
        <v>5</v>
      </c>
      <c r="B7" s="19" t="s">
        <v>6</v>
      </c>
      <c r="C7" s="19" t="s">
        <v>33</v>
      </c>
      <c r="D7" s="20" t="s">
        <v>34</v>
      </c>
      <c r="E7" s="20" t="s">
        <v>98</v>
      </c>
    </row>
    <row r="8" spans="1:5" x14ac:dyDescent="0.25">
      <c r="A8" s="37"/>
      <c r="B8" s="38"/>
      <c r="C8" s="36" t="s">
        <v>51</v>
      </c>
      <c r="D8" s="37"/>
      <c r="E8" s="37"/>
    </row>
    <row r="9" spans="1:5" ht="25.5" x14ac:dyDescent="0.25">
      <c r="A9" s="10">
        <v>8</v>
      </c>
      <c r="B9" s="10"/>
      <c r="C9" s="10" t="s">
        <v>20</v>
      </c>
      <c r="D9" s="9"/>
      <c r="E9" s="9"/>
    </row>
    <row r="10" spans="1:5" x14ac:dyDescent="0.25">
      <c r="A10" s="10"/>
      <c r="B10" s="15">
        <v>84</v>
      </c>
      <c r="C10" s="15" t="s">
        <v>25</v>
      </c>
      <c r="D10" s="9"/>
      <c r="E10" s="9"/>
    </row>
    <row r="11" spans="1:5" x14ac:dyDescent="0.25">
      <c r="A11" s="10"/>
      <c r="B11" s="15"/>
      <c r="C11" s="39"/>
      <c r="D11" s="9"/>
      <c r="E11" s="9"/>
    </row>
    <row r="12" spans="1:5" x14ac:dyDescent="0.25">
      <c r="A12" s="10"/>
      <c r="B12" s="15"/>
      <c r="C12" s="36" t="s">
        <v>54</v>
      </c>
      <c r="D12" s="9"/>
      <c r="E12" s="9"/>
    </row>
    <row r="13" spans="1:5" ht="25.5" x14ac:dyDescent="0.25">
      <c r="A13" s="13">
        <v>5</v>
      </c>
      <c r="B13" s="14"/>
      <c r="C13" s="25" t="s">
        <v>21</v>
      </c>
      <c r="D13" s="9"/>
      <c r="E13" s="9"/>
    </row>
    <row r="14" spans="1:5" ht="25.5" x14ac:dyDescent="0.25">
      <c r="A14" s="15"/>
      <c r="B14" s="15">
        <v>54</v>
      </c>
      <c r="C14" s="26" t="s">
        <v>26</v>
      </c>
      <c r="D14" s="9"/>
      <c r="E14" s="9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activeCell="C7" sqref="C7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112" t="s">
        <v>100</v>
      </c>
      <c r="B1" s="112"/>
      <c r="C1" s="112"/>
    </row>
    <row r="2" spans="1:3" ht="18" customHeight="1" x14ac:dyDescent="0.25">
      <c r="A2" s="24"/>
      <c r="B2" s="24"/>
      <c r="C2" s="24"/>
    </row>
    <row r="3" spans="1:3" ht="15.75" customHeight="1" x14ac:dyDescent="0.25">
      <c r="A3" s="112" t="s">
        <v>23</v>
      </c>
      <c r="B3" s="112"/>
      <c r="C3" s="112"/>
    </row>
    <row r="4" spans="1:3" ht="18" x14ac:dyDescent="0.25">
      <c r="A4" s="24"/>
      <c r="B4" s="24"/>
      <c r="C4" s="24"/>
    </row>
    <row r="5" spans="1:3" ht="18" customHeight="1" x14ac:dyDescent="0.25">
      <c r="A5" s="112" t="s">
        <v>50</v>
      </c>
      <c r="B5" s="112"/>
      <c r="C5" s="112"/>
    </row>
    <row r="6" spans="1:3" ht="18" x14ac:dyDescent="0.25">
      <c r="A6" s="24"/>
      <c r="B6" s="24"/>
      <c r="C6" s="24"/>
    </row>
    <row r="7" spans="1:3" x14ac:dyDescent="0.25">
      <c r="A7" s="19" t="s">
        <v>44</v>
      </c>
      <c r="B7" s="20" t="s">
        <v>34</v>
      </c>
      <c r="C7" s="20" t="s">
        <v>101</v>
      </c>
    </row>
    <row r="8" spans="1:3" x14ac:dyDescent="0.25">
      <c r="A8" s="10" t="s">
        <v>51</v>
      </c>
      <c r="B8" s="9"/>
      <c r="C8" s="9"/>
    </row>
    <row r="9" spans="1:3" ht="25.5" x14ac:dyDescent="0.25">
      <c r="A9" s="10" t="s">
        <v>52</v>
      </c>
      <c r="B9" s="9"/>
      <c r="C9" s="9"/>
    </row>
    <row r="10" spans="1:3" ht="25.5" x14ac:dyDescent="0.25">
      <c r="A10" s="17" t="s">
        <v>53</v>
      </c>
      <c r="B10" s="9"/>
      <c r="C10" s="9"/>
    </row>
    <row r="11" spans="1:3" x14ac:dyDescent="0.25">
      <c r="A11" s="17"/>
      <c r="B11" s="9"/>
      <c r="C11" s="9"/>
    </row>
    <row r="12" spans="1:3" x14ac:dyDescent="0.25">
      <c r="A12" s="10" t="s">
        <v>54</v>
      </c>
      <c r="B12" s="9"/>
      <c r="C12" s="9"/>
    </row>
    <row r="13" spans="1:3" x14ac:dyDescent="0.25">
      <c r="A13" s="25" t="s">
        <v>45</v>
      </c>
      <c r="B13" s="9"/>
      <c r="C13" s="9"/>
    </row>
    <row r="14" spans="1:3" x14ac:dyDescent="0.25">
      <c r="A14" s="12" t="s">
        <v>46</v>
      </c>
      <c r="B14" s="9"/>
      <c r="C14" s="9"/>
    </row>
    <row r="15" spans="1:3" x14ac:dyDescent="0.25">
      <c r="A15" s="25" t="s">
        <v>47</v>
      </c>
      <c r="B15" s="9"/>
      <c r="C15" s="9"/>
    </row>
    <row r="16" spans="1:3" x14ac:dyDescent="0.25">
      <c r="A16" s="12" t="s">
        <v>48</v>
      </c>
      <c r="B16" s="9"/>
      <c r="C16" s="9"/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0"/>
  <sheetViews>
    <sheetView tabSelected="1" topLeftCell="A49" workbookViewId="0">
      <selection activeCell="D43" sqref="D43:G43"/>
    </sheetView>
  </sheetViews>
  <sheetFormatPr defaultRowHeight="15" x14ac:dyDescent="0.25"/>
  <cols>
    <col min="1" max="1" width="5.42578125" customWidth="1"/>
    <col min="2" max="2" width="8.28515625" customWidth="1"/>
    <col min="3" max="3" width="10.140625" customWidth="1"/>
    <col min="4" max="4" width="30.28515625" bestFit="1" customWidth="1"/>
    <col min="5" max="5" width="6.85546875" customWidth="1"/>
    <col min="6" max="6" width="6.5703125" hidden="1" customWidth="1"/>
    <col min="7" max="7" width="25.28515625" hidden="1" customWidth="1"/>
    <col min="8" max="8" width="1.28515625" customWidth="1"/>
    <col min="9" max="9" width="4" customWidth="1"/>
    <col min="10" max="10" width="7.28515625" customWidth="1"/>
    <col min="11" max="11" width="12.5703125" customWidth="1"/>
    <col min="12" max="12" width="9.5703125" bestFit="1" customWidth="1"/>
    <col min="13" max="13" width="13.7109375" bestFit="1" customWidth="1"/>
    <col min="14" max="14" width="10.5703125" bestFit="1" customWidth="1"/>
  </cols>
  <sheetData>
    <row r="1" spans="1:13" ht="42" customHeight="1" x14ac:dyDescent="0.25">
      <c r="A1" s="112" t="s">
        <v>100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18" x14ac:dyDescent="0.25">
      <c r="A2" s="4"/>
      <c r="B2" s="4"/>
      <c r="C2" s="4"/>
      <c r="D2" s="24"/>
      <c r="E2" s="4"/>
      <c r="F2" s="24"/>
      <c r="G2" s="4"/>
      <c r="H2" s="5"/>
      <c r="I2" s="5"/>
    </row>
    <row r="3" spans="1:13" ht="18" customHeight="1" x14ac:dyDescent="0.25">
      <c r="A3" s="112" t="s">
        <v>22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3" ht="18" x14ac:dyDescent="0.25">
      <c r="A4" s="4"/>
      <c r="B4" s="4"/>
      <c r="C4" s="4"/>
      <c r="D4" s="24"/>
      <c r="E4" s="4"/>
      <c r="F4" s="24"/>
      <c r="G4" s="4"/>
      <c r="H4" s="5"/>
      <c r="I4" s="5"/>
    </row>
    <row r="5" spans="1:13" ht="15.75" thickBot="1" x14ac:dyDescent="0.3"/>
    <row r="6" spans="1:13" ht="29.25" customHeight="1" thickTop="1" thickBot="1" x14ac:dyDescent="0.3">
      <c r="B6" s="90" t="s">
        <v>103</v>
      </c>
      <c r="C6" s="90" t="s">
        <v>104</v>
      </c>
      <c r="D6" s="144" t="s">
        <v>105</v>
      </c>
      <c r="E6" s="145"/>
      <c r="F6" s="145"/>
      <c r="G6" s="145"/>
      <c r="H6" s="146" t="s">
        <v>67</v>
      </c>
      <c r="I6" s="145"/>
      <c r="J6" s="145"/>
      <c r="K6" s="91" t="s">
        <v>102</v>
      </c>
    </row>
    <row r="7" spans="1:13" ht="15.75" thickTop="1" x14ac:dyDescent="0.25">
      <c r="B7" s="147" t="s">
        <v>106</v>
      </c>
      <c r="C7" s="136"/>
      <c r="D7" s="136"/>
      <c r="E7" s="136"/>
      <c r="F7" s="136"/>
      <c r="G7" s="136"/>
      <c r="H7" s="148">
        <v>1147305</v>
      </c>
      <c r="I7" s="136"/>
      <c r="J7" s="136"/>
      <c r="K7" s="92">
        <f>K8</f>
        <v>1365365</v>
      </c>
    </row>
    <row r="8" spans="1:13" x14ac:dyDescent="0.25">
      <c r="B8" s="147" t="s">
        <v>107</v>
      </c>
      <c r="C8" s="136"/>
      <c r="D8" s="136"/>
      <c r="E8" s="136"/>
      <c r="F8" s="136"/>
      <c r="G8" s="136"/>
      <c r="H8" s="148">
        <v>1147305</v>
      </c>
      <c r="I8" s="136"/>
      <c r="J8" s="136"/>
      <c r="K8" s="92">
        <f>K9</f>
        <v>1365365</v>
      </c>
    </row>
    <row r="9" spans="1:13" x14ac:dyDescent="0.25">
      <c r="B9" s="149" t="s">
        <v>108</v>
      </c>
      <c r="C9" s="136"/>
      <c r="D9" s="136"/>
      <c r="E9" s="136"/>
      <c r="F9" s="136"/>
      <c r="G9" s="136"/>
      <c r="H9" s="150">
        <v>1147305</v>
      </c>
      <c r="I9" s="136"/>
      <c r="J9" s="136"/>
      <c r="K9" s="92">
        <f>K10</f>
        <v>1365365</v>
      </c>
    </row>
    <row r="10" spans="1:13" x14ac:dyDescent="0.25">
      <c r="B10" s="151" t="s">
        <v>109</v>
      </c>
      <c r="C10" s="136"/>
      <c r="D10" s="136"/>
      <c r="E10" s="136"/>
      <c r="F10" s="136"/>
      <c r="G10" s="136"/>
      <c r="H10" s="152">
        <v>1147305</v>
      </c>
      <c r="I10" s="136"/>
      <c r="J10" s="136"/>
      <c r="K10" s="93">
        <f>K11+K76+K182+K186</f>
        <v>1365365</v>
      </c>
      <c r="L10" s="79"/>
    </row>
    <row r="11" spans="1:13" x14ac:dyDescent="0.25">
      <c r="B11" s="143" t="s">
        <v>110</v>
      </c>
      <c r="C11" s="136"/>
      <c r="D11" s="136"/>
      <c r="E11" s="136"/>
      <c r="F11" s="136"/>
      <c r="G11" s="136"/>
      <c r="H11" s="135">
        <v>85144</v>
      </c>
      <c r="I11" s="136"/>
      <c r="J11" s="136"/>
      <c r="K11" s="94">
        <f>K12+K68+K72</f>
        <v>85144</v>
      </c>
    </row>
    <row r="12" spans="1:13" x14ac:dyDescent="0.25">
      <c r="B12" s="137" t="s">
        <v>111</v>
      </c>
      <c r="C12" s="136"/>
      <c r="D12" s="136"/>
      <c r="E12" s="136"/>
      <c r="F12" s="136"/>
      <c r="G12" s="136"/>
      <c r="H12" s="138">
        <v>81144</v>
      </c>
      <c r="I12" s="136"/>
      <c r="J12" s="136"/>
      <c r="K12" s="95">
        <f>K13</f>
        <v>81144</v>
      </c>
    </row>
    <row r="13" spans="1:13" x14ac:dyDescent="0.25">
      <c r="B13" s="141" t="s">
        <v>112</v>
      </c>
      <c r="C13" s="136"/>
      <c r="D13" s="136"/>
      <c r="E13" s="136"/>
      <c r="F13" s="136"/>
      <c r="G13" s="136"/>
      <c r="H13" s="142">
        <v>81144</v>
      </c>
      <c r="I13" s="136"/>
      <c r="J13" s="136"/>
      <c r="K13" s="96">
        <f>K14</f>
        <v>81144</v>
      </c>
    </row>
    <row r="14" spans="1:13" x14ac:dyDescent="0.25">
      <c r="B14" s="97">
        <v>3</v>
      </c>
      <c r="C14" s="98"/>
      <c r="D14" s="140" t="s">
        <v>10</v>
      </c>
      <c r="E14" s="136"/>
      <c r="F14" s="136"/>
      <c r="G14" s="136"/>
      <c r="H14" s="139">
        <f>SUM(H15+H66)</f>
        <v>81144</v>
      </c>
      <c r="I14" s="139"/>
      <c r="J14" s="139"/>
      <c r="K14" s="99">
        <f>SUM(K15+K66)</f>
        <v>81144</v>
      </c>
      <c r="M14" s="79"/>
    </row>
    <row r="15" spans="1:13" x14ac:dyDescent="0.25">
      <c r="B15" s="97">
        <v>32</v>
      </c>
      <c r="C15" s="98"/>
      <c r="D15" s="140" t="s">
        <v>24</v>
      </c>
      <c r="E15" s="136"/>
      <c r="F15" s="136"/>
      <c r="G15" s="136"/>
      <c r="H15" s="139">
        <f>SUM(H16+H24+H39+H60)</f>
        <v>80544</v>
      </c>
      <c r="I15" s="139"/>
      <c r="J15" s="139"/>
      <c r="K15" s="99">
        <f>SUM(K16+K24+K39+K60)</f>
        <v>80544</v>
      </c>
      <c r="M15" s="79"/>
    </row>
    <row r="16" spans="1:13" x14ac:dyDescent="0.25">
      <c r="B16" s="97">
        <v>321</v>
      </c>
      <c r="C16" s="98"/>
      <c r="D16" s="140" t="s">
        <v>429</v>
      </c>
      <c r="E16" s="136"/>
      <c r="F16" s="136"/>
      <c r="G16" s="136"/>
      <c r="H16" s="139">
        <f>SUM(H17:J23)</f>
        <v>3720</v>
      </c>
      <c r="I16" s="139"/>
      <c r="J16" s="139"/>
      <c r="K16" s="99">
        <f>SUM(K17:K23)</f>
        <v>5100</v>
      </c>
      <c r="M16" s="79"/>
    </row>
    <row r="17" spans="1:13" x14ac:dyDescent="0.25">
      <c r="B17" s="98" t="s">
        <v>113</v>
      </c>
      <c r="C17" s="98" t="s">
        <v>114</v>
      </c>
      <c r="D17" s="140" t="s">
        <v>115</v>
      </c>
      <c r="E17" s="136"/>
      <c r="F17" s="136"/>
      <c r="G17" s="136"/>
      <c r="H17" s="139">
        <v>1300</v>
      </c>
      <c r="I17" s="136"/>
      <c r="J17" s="136"/>
      <c r="K17" s="99">
        <v>2000</v>
      </c>
      <c r="M17" s="102"/>
    </row>
    <row r="18" spans="1:13" x14ac:dyDescent="0.25">
      <c r="B18" s="98" t="s">
        <v>116</v>
      </c>
      <c r="C18" s="98" t="s">
        <v>117</v>
      </c>
      <c r="D18" s="140" t="s">
        <v>118</v>
      </c>
      <c r="E18" s="136"/>
      <c r="F18" s="136"/>
      <c r="G18" s="136"/>
      <c r="H18" s="139">
        <v>0</v>
      </c>
      <c r="I18" s="136"/>
      <c r="J18" s="136"/>
      <c r="K18" s="99">
        <v>280</v>
      </c>
    </row>
    <row r="19" spans="1:13" x14ac:dyDescent="0.25">
      <c r="B19" s="98" t="s">
        <v>119</v>
      </c>
      <c r="C19" s="98" t="s">
        <v>120</v>
      </c>
      <c r="D19" s="140" t="s">
        <v>121</v>
      </c>
      <c r="E19" s="136"/>
      <c r="F19" s="136"/>
      <c r="G19" s="136"/>
      <c r="H19" s="139">
        <v>1100</v>
      </c>
      <c r="I19" s="136"/>
      <c r="J19" s="136"/>
      <c r="K19" s="99">
        <v>1100</v>
      </c>
      <c r="M19" s="79"/>
    </row>
    <row r="20" spans="1:13" x14ac:dyDescent="0.25">
      <c r="B20" s="98" t="s">
        <v>122</v>
      </c>
      <c r="C20" s="98" t="s">
        <v>123</v>
      </c>
      <c r="D20" s="140" t="s">
        <v>124</v>
      </c>
      <c r="E20" s="136"/>
      <c r="F20" s="136"/>
      <c r="G20" s="136"/>
      <c r="H20" s="139">
        <v>400</v>
      </c>
      <c r="I20" s="136"/>
      <c r="J20" s="136"/>
      <c r="K20" s="99">
        <v>800</v>
      </c>
      <c r="M20" s="79"/>
    </row>
    <row r="21" spans="1:13" s="56" customFormat="1" x14ac:dyDescent="0.25">
      <c r="A21"/>
      <c r="B21" s="98" t="s">
        <v>125</v>
      </c>
      <c r="C21" s="98" t="s">
        <v>126</v>
      </c>
      <c r="D21" s="140" t="s">
        <v>127</v>
      </c>
      <c r="E21" s="136"/>
      <c r="F21" s="136"/>
      <c r="G21" s="136"/>
      <c r="H21" s="139">
        <v>20</v>
      </c>
      <c r="I21" s="136"/>
      <c r="J21" s="136"/>
      <c r="K21" s="99">
        <v>20</v>
      </c>
    </row>
    <row r="22" spans="1:13" s="56" customFormat="1" x14ac:dyDescent="0.25">
      <c r="A22"/>
      <c r="B22" s="98" t="s">
        <v>128</v>
      </c>
      <c r="C22" s="98" t="s">
        <v>129</v>
      </c>
      <c r="D22" s="140" t="s">
        <v>130</v>
      </c>
      <c r="E22" s="136"/>
      <c r="F22" s="136"/>
      <c r="G22" s="136"/>
      <c r="H22" s="139">
        <v>800</v>
      </c>
      <c r="I22" s="136"/>
      <c r="J22" s="136"/>
      <c r="K22" s="99">
        <v>800</v>
      </c>
    </row>
    <row r="23" spans="1:13" s="56" customFormat="1" x14ac:dyDescent="0.25">
      <c r="A23"/>
      <c r="B23" s="98" t="s">
        <v>131</v>
      </c>
      <c r="C23" s="98" t="s">
        <v>132</v>
      </c>
      <c r="D23" s="140" t="s">
        <v>133</v>
      </c>
      <c r="E23" s="136"/>
      <c r="F23" s="136"/>
      <c r="G23" s="136"/>
      <c r="H23" s="139">
        <v>100</v>
      </c>
      <c r="I23" s="136"/>
      <c r="J23" s="136"/>
      <c r="K23" s="99">
        <v>100</v>
      </c>
      <c r="M23" s="106"/>
    </row>
    <row r="24" spans="1:13" x14ac:dyDescent="0.25">
      <c r="B24" s="97">
        <v>322</v>
      </c>
      <c r="C24" s="98"/>
      <c r="D24" s="140" t="s">
        <v>430</v>
      </c>
      <c r="E24" s="136"/>
      <c r="F24" s="136"/>
      <c r="G24" s="136"/>
      <c r="H24" s="139">
        <f>SUM(H25:J38)</f>
        <v>50474</v>
      </c>
      <c r="I24" s="136"/>
      <c r="J24" s="136"/>
      <c r="K24" s="99">
        <f>SUM(K25:K38)</f>
        <v>49774</v>
      </c>
      <c r="M24" s="79"/>
    </row>
    <row r="25" spans="1:13" x14ac:dyDescent="0.25">
      <c r="B25" s="98" t="s">
        <v>134</v>
      </c>
      <c r="C25" s="98" t="s">
        <v>135</v>
      </c>
      <c r="D25" s="140" t="s">
        <v>136</v>
      </c>
      <c r="E25" s="136"/>
      <c r="F25" s="136"/>
      <c r="G25" s="136"/>
      <c r="H25" s="139">
        <v>2500</v>
      </c>
      <c r="I25" s="136"/>
      <c r="J25" s="136"/>
      <c r="K25" s="99">
        <v>4000</v>
      </c>
      <c r="M25" s="79"/>
    </row>
    <row r="26" spans="1:13" x14ac:dyDescent="0.25">
      <c r="B26" s="98" t="s">
        <v>137</v>
      </c>
      <c r="C26" s="98" t="s">
        <v>138</v>
      </c>
      <c r="D26" s="140" t="s">
        <v>139</v>
      </c>
      <c r="E26" s="136"/>
      <c r="F26" s="136"/>
      <c r="G26" s="136"/>
      <c r="H26" s="139">
        <v>1100</v>
      </c>
      <c r="I26" s="136"/>
      <c r="J26" s="136"/>
      <c r="K26" s="99">
        <v>1100</v>
      </c>
      <c r="M26" s="79"/>
    </row>
    <row r="27" spans="1:13" x14ac:dyDescent="0.25">
      <c r="B27" s="98" t="s">
        <v>140</v>
      </c>
      <c r="C27" s="98" t="s">
        <v>141</v>
      </c>
      <c r="D27" s="140" t="s">
        <v>142</v>
      </c>
      <c r="E27" s="136"/>
      <c r="F27" s="136"/>
      <c r="G27" s="136"/>
      <c r="H27" s="139">
        <v>1100</v>
      </c>
      <c r="I27" s="136"/>
      <c r="J27" s="136"/>
      <c r="K27" s="99">
        <v>1300</v>
      </c>
      <c r="M27" s="102"/>
    </row>
    <row r="28" spans="1:13" x14ac:dyDescent="0.25">
      <c r="B28" s="98" t="s">
        <v>143</v>
      </c>
      <c r="C28" s="98" t="s">
        <v>144</v>
      </c>
      <c r="D28" s="140" t="s">
        <v>145</v>
      </c>
      <c r="E28" s="136"/>
      <c r="F28" s="136"/>
      <c r="G28" s="136"/>
      <c r="H28" s="139">
        <v>4700</v>
      </c>
      <c r="I28" s="136"/>
      <c r="J28" s="136"/>
      <c r="K28" s="99">
        <v>3660</v>
      </c>
      <c r="M28" s="79"/>
    </row>
    <row r="29" spans="1:13" x14ac:dyDescent="0.25">
      <c r="B29" s="98" t="s">
        <v>146</v>
      </c>
      <c r="C29" s="98" t="s">
        <v>147</v>
      </c>
      <c r="D29" s="140" t="s">
        <v>148</v>
      </c>
      <c r="E29" s="136"/>
      <c r="F29" s="136"/>
      <c r="G29" s="136"/>
      <c r="H29" s="139">
        <v>700</v>
      </c>
      <c r="I29" s="136"/>
      <c r="J29" s="136"/>
      <c r="K29" s="99">
        <v>700</v>
      </c>
    </row>
    <row r="30" spans="1:13" x14ac:dyDescent="0.25">
      <c r="B30" s="98" t="s">
        <v>149</v>
      </c>
      <c r="C30" s="98" t="s">
        <v>150</v>
      </c>
      <c r="D30" s="140" t="s">
        <v>151</v>
      </c>
      <c r="E30" s="136"/>
      <c r="F30" s="136"/>
      <c r="G30" s="136"/>
      <c r="H30" s="139">
        <v>200</v>
      </c>
      <c r="I30" s="136"/>
      <c r="J30" s="136"/>
      <c r="K30" s="99">
        <v>200</v>
      </c>
    </row>
    <row r="31" spans="1:13" x14ac:dyDescent="0.25">
      <c r="B31" s="98" t="s">
        <v>152</v>
      </c>
      <c r="C31" s="98" t="s">
        <v>153</v>
      </c>
      <c r="D31" s="140" t="s">
        <v>154</v>
      </c>
      <c r="E31" s="136"/>
      <c r="F31" s="136"/>
      <c r="G31" s="136"/>
      <c r="H31" s="139">
        <v>15000</v>
      </c>
      <c r="I31" s="136"/>
      <c r="J31" s="136"/>
      <c r="K31" s="99">
        <v>15000</v>
      </c>
    </row>
    <row r="32" spans="1:13" x14ac:dyDescent="0.25">
      <c r="B32" s="98" t="s">
        <v>155</v>
      </c>
      <c r="C32" s="98" t="s">
        <v>156</v>
      </c>
      <c r="D32" s="140" t="s">
        <v>157</v>
      </c>
      <c r="E32" s="136"/>
      <c r="F32" s="136"/>
      <c r="G32" s="136"/>
      <c r="H32" s="139">
        <v>44</v>
      </c>
      <c r="I32" s="136"/>
      <c r="J32" s="136"/>
      <c r="K32" s="99">
        <v>44</v>
      </c>
    </row>
    <row r="33" spans="2:11" x14ac:dyDescent="0.25">
      <c r="B33" s="98" t="s">
        <v>158</v>
      </c>
      <c r="C33" s="98" t="s">
        <v>159</v>
      </c>
      <c r="D33" s="140" t="s">
        <v>160</v>
      </c>
      <c r="E33" s="136"/>
      <c r="F33" s="136"/>
      <c r="G33" s="136"/>
      <c r="H33" s="139">
        <v>21000</v>
      </c>
      <c r="I33" s="136"/>
      <c r="J33" s="136"/>
      <c r="K33" s="99">
        <v>17000</v>
      </c>
    </row>
    <row r="34" spans="2:11" x14ac:dyDescent="0.25">
      <c r="B34" s="98" t="s">
        <v>161</v>
      </c>
      <c r="C34" s="98" t="s">
        <v>162</v>
      </c>
      <c r="D34" s="140" t="s">
        <v>163</v>
      </c>
      <c r="E34" s="136"/>
      <c r="F34" s="136"/>
      <c r="G34" s="136"/>
      <c r="H34" s="139">
        <v>1800</v>
      </c>
      <c r="I34" s="136"/>
      <c r="J34" s="136"/>
      <c r="K34" s="99">
        <v>1800</v>
      </c>
    </row>
    <row r="35" spans="2:11" x14ac:dyDescent="0.25">
      <c r="B35" s="98" t="s">
        <v>164</v>
      </c>
      <c r="C35" s="98" t="s">
        <v>165</v>
      </c>
      <c r="D35" s="140" t="s">
        <v>166</v>
      </c>
      <c r="E35" s="136"/>
      <c r="F35" s="136"/>
      <c r="G35" s="136"/>
      <c r="H35" s="139">
        <v>1000</v>
      </c>
      <c r="I35" s="136"/>
      <c r="J35" s="136"/>
      <c r="K35" s="99">
        <v>1000</v>
      </c>
    </row>
    <row r="36" spans="2:11" x14ac:dyDescent="0.25">
      <c r="B36" s="98" t="s">
        <v>167</v>
      </c>
      <c r="C36" s="98" t="s">
        <v>168</v>
      </c>
      <c r="D36" s="140" t="s">
        <v>169</v>
      </c>
      <c r="E36" s="136"/>
      <c r="F36" s="136"/>
      <c r="G36" s="136"/>
      <c r="H36" s="139">
        <v>270</v>
      </c>
      <c r="I36" s="136"/>
      <c r="J36" s="136"/>
      <c r="K36" s="99">
        <v>270</v>
      </c>
    </row>
    <row r="37" spans="2:11" x14ac:dyDescent="0.25">
      <c r="B37" s="98" t="s">
        <v>170</v>
      </c>
      <c r="C37" s="98" t="s">
        <v>171</v>
      </c>
      <c r="D37" s="140" t="s">
        <v>172</v>
      </c>
      <c r="E37" s="136"/>
      <c r="F37" s="136"/>
      <c r="G37" s="136"/>
      <c r="H37" s="139">
        <v>700</v>
      </c>
      <c r="I37" s="136"/>
      <c r="J37" s="136"/>
      <c r="K37" s="99">
        <v>2300</v>
      </c>
    </row>
    <row r="38" spans="2:11" x14ac:dyDescent="0.25">
      <c r="B38" s="98" t="s">
        <v>173</v>
      </c>
      <c r="C38" s="98" t="s">
        <v>174</v>
      </c>
      <c r="D38" s="140" t="s">
        <v>175</v>
      </c>
      <c r="E38" s="136"/>
      <c r="F38" s="136"/>
      <c r="G38" s="136"/>
      <c r="H38" s="139">
        <v>360</v>
      </c>
      <c r="I38" s="136"/>
      <c r="J38" s="136"/>
      <c r="K38" s="99">
        <v>1400</v>
      </c>
    </row>
    <row r="39" spans="2:11" x14ac:dyDescent="0.25">
      <c r="B39" s="97">
        <v>323</v>
      </c>
      <c r="C39" s="98"/>
      <c r="D39" s="140" t="s">
        <v>432</v>
      </c>
      <c r="E39" s="140"/>
      <c r="F39" s="140"/>
      <c r="G39" s="140"/>
      <c r="H39" s="139">
        <f>SUM(H40:J59)</f>
        <v>25550</v>
      </c>
      <c r="I39" s="139"/>
      <c r="J39" s="139"/>
      <c r="K39" s="99">
        <f>SUM(K40:K59)</f>
        <v>24870</v>
      </c>
    </row>
    <row r="40" spans="2:11" x14ac:dyDescent="0.25">
      <c r="B40" s="98" t="s">
        <v>176</v>
      </c>
      <c r="C40" s="98" t="s">
        <v>177</v>
      </c>
      <c r="D40" s="140" t="s">
        <v>178</v>
      </c>
      <c r="E40" s="140"/>
      <c r="F40" s="140"/>
      <c r="G40" s="140"/>
      <c r="H40" s="139">
        <v>2900</v>
      </c>
      <c r="I40" s="139"/>
      <c r="J40" s="139"/>
      <c r="K40" s="99">
        <v>2900</v>
      </c>
    </row>
    <row r="41" spans="2:11" x14ac:dyDescent="0.25">
      <c r="B41" s="98" t="s">
        <v>179</v>
      </c>
      <c r="C41" s="98" t="s">
        <v>180</v>
      </c>
      <c r="D41" s="140" t="s">
        <v>181</v>
      </c>
      <c r="E41" s="136"/>
      <c r="F41" s="136"/>
      <c r="G41" s="136"/>
      <c r="H41" s="139">
        <v>270</v>
      </c>
      <c r="I41" s="136"/>
      <c r="J41" s="136"/>
      <c r="K41" s="99">
        <v>270</v>
      </c>
    </row>
    <row r="42" spans="2:11" x14ac:dyDescent="0.25">
      <c r="B42" s="98" t="s">
        <v>182</v>
      </c>
      <c r="C42" s="98" t="s">
        <v>183</v>
      </c>
      <c r="D42" s="140" t="s">
        <v>184</v>
      </c>
      <c r="E42" s="136"/>
      <c r="F42" s="136"/>
      <c r="G42" s="136"/>
      <c r="H42" s="139">
        <v>7500</v>
      </c>
      <c r="I42" s="136"/>
      <c r="J42" s="136"/>
      <c r="K42" s="99">
        <v>2500</v>
      </c>
    </row>
    <row r="43" spans="2:11" x14ac:dyDescent="0.25">
      <c r="B43" s="98" t="s">
        <v>185</v>
      </c>
      <c r="C43" s="98" t="s">
        <v>186</v>
      </c>
      <c r="D43" s="140" t="s">
        <v>187</v>
      </c>
      <c r="E43" s="136"/>
      <c r="F43" s="136"/>
      <c r="G43" s="136"/>
      <c r="H43" s="139">
        <v>1100</v>
      </c>
      <c r="I43" s="136"/>
      <c r="J43" s="136"/>
      <c r="K43" s="99">
        <v>1100</v>
      </c>
    </row>
    <row r="44" spans="2:11" x14ac:dyDescent="0.25">
      <c r="B44" s="98" t="s">
        <v>188</v>
      </c>
      <c r="C44" s="98" t="s">
        <v>189</v>
      </c>
      <c r="D44" s="140" t="s">
        <v>190</v>
      </c>
      <c r="E44" s="136"/>
      <c r="F44" s="136"/>
      <c r="G44" s="136"/>
      <c r="H44" s="139">
        <v>700</v>
      </c>
      <c r="I44" s="136"/>
      <c r="J44" s="136"/>
      <c r="K44" s="99">
        <v>700</v>
      </c>
    </row>
    <row r="45" spans="2:11" x14ac:dyDescent="0.25">
      <c r="B45" s="98" t="s">
        <v>191</v>
      </c>
      <c r="C45" s="98" t="s">
        <v>192</v>
      </c>
      <c r="D45" s="140" t="s">
        <v>193</v>
      </c>
      <c r="E45" s="136"/>
      <c r="F45" s="136"/>
      <c r="G45" s="136"/>
      <c r="H45" s="139">
        <v>2600</v>
      </c>
      <c r="I45" s="136"/>
      <c r="J45" s="136"/>
      <c r="K45" s="99">
        <v>6200</v>
      </c>
    </row>
    <row r="46" spans="2:11" x14ac:dyDescent="0.25">
      <c r="B46" s="98" t="s">
        <v>194</v>
      </c>
      <c r="C46" s="98" t="s">
        <v>195</v>
      </c>
      <c r="D46" s="140" t="s">
        <v>196</v>
      </c>
      <c r="E46" s="136"/>
      <c r="F46" s="136"/>
      <c r="G46" s="136"/>
      <c r="H46" s="139">
        <v>900</v>
      </c>
      <c r="I46" s="136"/>
      <c r="J46" s="136"/>
      <c r="K46" s="99">
        <v>900</v>
      </c>
    </row>
    <row r="47" spans="2:11" x14ac:dyDescent="0.25">
      <c r="B47" s="98" t="s">
        <v>197</v>
      </c>
      <c r="C47" s="98" t="s">
        <v>198</v>
      </c>
      <c r="D47" s="140" t="s">
        <v>199</v>
      </c>
      <c r="E47" s="136"/>
      <c r="F47" s="136"/>
      <c r="G47" s="136"/>
      <c r="H47" s="139">
        <v>500</v>
      </c>
      <c r="I47" s="136"/>
      <c r="J47" s="136"/>
      <c r="K47" s="99">
        <v>500</v>
      </c>
    </row>
    <row r="48" spans="2:11" x14ac:dyDescent="0.25">
      <c r="B48" s="98" t="s">
        <v>200</v>
      </c>
      <c r="C48" s="98" t="s">
        <v>201</v>
      </c>
      <c r="D48" s="140" t="s">
        <v>202</v>
      </c>
      <c r="E48" s="136"/>
      <c r="F48" s="136"/>
      <c r="G48" s="136"/>
      <c r="H48" s="139">
        <v>650</v>
      </c>
      <c r="I48" s="136"/>
      <c r="J48" s="136"/>
      <c r="K48" s="99">
        <v>650</v>
      </c>
    </row>
    <row r="49" spans="2:11" x14ac:dyDescent="0.25">
      <c r="B49" s="98" t="s">
        <v>203</v>
      </c>
      <c r="C49" s="98" t="s">
        <v>204</v>
      </c>
      <c r="D49" s="140" t="s">
        <v>205</v>
      </c>
      <c r="E49" s="136"/>
      <c r="F49" s="136"/>
      <c r="G49" s="136"/>
      <c r="H49" s="139">
        <v>520</v>
      </c>
      <c r="I49" s="136"/>
      <c r="J49" s="136"/>
      <c r="K49" s="99">
        <v>520</v>
      </c>
    </row>
    <row r="50" spans="2:11" x14ac:dyDescent="0.25">
      <c r="B50" s="98" t="s">
        <v>206</v>
      </c>
      <c r="C50" s="98" t="s">
        <v>207</v>
      </c>
      <c r="D50" s="140" t="s">
        <v>208</v>
      </c>
      <c r="E50" s="136"/>
      <c r="F50" s="136"/>
      <c r="G50" s="136"/>
      <c r="H50" s="139">
        <v>1900</v>
      </c>
      <c r="I50" s="136"/>
      <c r="J50" s="136"/>
      <c r="K50" s="99">
        <v>2200</v>
      </c>
    </row>
    <row r="51" spans="2:11" x14ac:dyDescent="0.25">
      <c r="B51" s="98" t="s">
        <v>209</v>
      </c>
      <c r="C51" s="98" t="s">
        <v>210</v>
      </c>
      <c r="D51" s="140" t="s">
        <v>211</v>
      </c>
      <c r="E51" s="136"/>
      <c r="F51" s="136"/>
      <c r="G51" s="136"/>
      <c r="H51" s="139">
        <v>2710</v>
      </c>
      <c r="I51" s="136"/>
      <c r="J51" s="136"/>
      <c r="K51" s="99">
        <v>2760</v>
      </c>
    </row>
    <row r="52" spans="2:11" x14ac:dyDescent="0.25">
      <c r="B52" s="98" t="s">
        <v>212</v>
      </c>
      <c r="C52" s="98" t="s">
        <v>213</v>
      </c>
      <c r="D52" s="140" t="s">
        <v>214</v>
      </c>
      <c r="E52" s="136"/>
      <c r="F52" s="136"/>
      <c r="G52" s="136"/>
      <c r="H52" s="139">
        <v>50</v>
      </c>
      <c r="I52" s="136"/>
      <c r="J52" s="136"/>
      <c r="K52" s="99">
        <v>50</v>
      </c>
    </row>
    <row r="53" spans="2:11" x14ac:dyDescent="0.25">
      <c r="B53" s="98" t="s">
        <v>215</v>
      </c>
      <c r="C53" s="98" t="s">
        <v>216</v>
      </c>
      <c r="D53" s="140" t="s">
        <v>217</v>
      </c>
      <c r="E53" s="136"/>
      <c r="F53" s="136"/>
      <c r="G53" s="136"/>
      <c r="H53" s="139">
        <v>100</v>
      </c>
      <c r="I53" s="136"/>
      <c r="J53" s="136"/>
      <c r="K53" s="99">
        <v>550</v>
      </c>
    </row>
    <row r="54" spans="2:11" x14ac:dyDescent="0.25">
      <c r="B54" s="98" t="s">
        <v>218</v>
      </c>
      <c r="C54" s="98" t="s">
        <v>219</v>
      </c>
      <c r="D54" s="140" t="s">
        <v>220</v>
      </c>
      <c r="E54" s="136"/>
      <c r="F54" s="136"/>
      <c r="G54" s="136"/>
      <c r="H54" s="139">
        <v>50</v>
      </c>
      <c r="I54" s="136"/>
      <c r="J54" s="136"/>
      <c r="K54" s="99">
        <v>50</v>
      </c>
    </row>
    <row r="55" spans="2:11" x14ac:dyDescent="0.25">
      <c r="B55" s="98" t="s">
        <v>221</v>
      </c>
      <c r="C55" s="98" t="s">
        <v>222</v>
      </c>
      <c r="D55" s="140" t="s">
        <v>223</v>
      </c>
      <c r="E55" s="136"/>
      <c r="F55" s="136"/>
      <c r="G55" s="136"/>
      <c r="H55" s="139">
        <v>500</v>
      </c>
      <c r="I55" s="136"/>
      <c r="J55" s="136"/>
      <c r="K55" s="99">
        <v>620</v>
      </c>
    </row>
    <row r="56" spans="2:11" x14ac:dyDescent="0.25">
      <c r="B56" s="98" t="s">
        <v>224</v>
      </c>
      <c r="C56" s="98" t="s">
        <v>225</v>
      </c>
      <c r="D56" s="140" t="s">
        <v>226</v>
      </c>
      <c r="E56" s="136"/>
      <c r="F56" s="136"/>
      <c r="G56" s="136"/>
      <c r="H56" s="139">
        <v>1300</v>
      </c>
      <c r="I56" s="136"/>
      <c r="J56" s="136"/>
      <c r="K56" s="99">
        <v>1800</v>
      </c>
    </row>
    <row r="57" spans="2:11" x14ac:dyDescent="0.25">
      <c r="B57" s="98" t="s">
        <v>227</v>
      </c>
      <c r="C57" s="98" t="s">
        <v>228</v>
      </c>
      <c r="D57" s="140" t="s">
        <v>229</v>
      </c>
      <c r="E57" s="136"/>
      <c r="F57" s="136"/>
      <c r="G57" s="136"/>
      <c r="H57" s="139">
        <v>1000</v>
      </c>
      <c r="I57" s="136"/>
      <c r="J57" s="136"/>
      <c r="K57" s="99">
        <v>100</v>
      </c>
    </row>
    <row r="58" spans="2:11" x14ac:dyDescent="0.25">
      <c r="B58" s="98" t="s">
        <v>230</v>
      </c>
      <c r="C58" s="98" t="s">
        <v>231</v>
      </c>
      <c r="D58" s="140" t="s">
        <v>232</v>
      </c>
      <c r="E58" s="136"/>
      <c r="F58" s="136"/>
      <c r="G58" s="136"/>
      <c r="H58" s="139">
        <v>100</v>
      </c>
      <c r="I58" s="136"/>
      <c r="J58" s="136"/>
      <c r="K58" s="99">
        <v>100</v>
      </c>
    </row>
    <row r="59" spans="2:11" x14ac:dyDescent="0.25">
      <c r="B59" s="98" t="s">
        <v>233</v>
      </c>
      <c r="C59" s="98" t="s">
        <v>234</v>
      </c>
      <c r="D59" s="140" t="s">
        <v>235</v>
      </c>
      <c r="E59" s="136"/>
      <c r="F59" s="136"/>
      <c r="G59" s="136"/>
      <c r="H59" s="139">
        <v>200</v>
      </c>
      <c r="I59" s="136"/>
      <c r="J59" s="136"/>
      <c r="K59" s="99">
        <v>400</v>
      </c>
    </row>
    <row r="60" spans="2:11" x14ac:dyDescent="0.25">
      <c r="B60" s="97">
        <v>329</v>
      </c>
      <c r="C60" s="98"/>
      <c r="D60" s="140" t="s">
        <v>247</v>
      </c>
      <c r="E60" s="136"/>
      <c r="F60" s="136"/>
      <c r="G60" s="136"/>
      <c r="H60" s="139">
        <f>SUM(H61:J64)</f>
        <v>800</v>
      </c>
      <c r="I60" s="136"/>
      <c r="J60" s="136"/>
      <c r="K60" s="99">
        <f>SUM(K61:K64)</f>
        <v>800</v>
      </c>
    </row>
    <row r="61" spans="2:11" x14ac:dyDescent="0.25">
      <c r="B61" s="98" t="s">
        <v>236</v>
      </c>
      <c r="C61" s="98" t="s">
        <v>237</v>
      </c>
      <c r="D61" s="140" t="s">
        <v>238</v>
      </c>
      <c r="E61" s="136"/>
      <c r="F61" s="136"/>
      <c r="G61" s="136"/>
      <c r="H61" s="139">
        <v>150</v>
      </c>
      <c r="I61" s="136"/>
      <c r="J61" s="136"/>
      <c r="K61" s="99">
        <v>150</v>
      </c>
    </row>
    <row r="62" spans="2:11" x14ac:dyDescent="0.25">
      <c r="B62" s="98" t="s">
        <v>239</v>
      </c>
      <c r="C62" s="98" t="s">
        <v>240</v>
      </c>
      <c r="D62" s="140" t="s">
        <v>241</v>
      </c>
      <c r="E62" s="136"/>
      <c r="F62" s="136"/>
      <c r="G62" s="136"/>
      <c r="H62" s="139">
        <v>250</v>
      </c>
      <c r="I62" s="136"/>
      <c r="J62" s="136"/>
      <c r="K62" s="99">
        <v>250</v>
      </c>
    </row>
    <row r="63" spans="2:11" x14ac:dyDescent="0.25">
      <c r="B63" s="98" t="s">
        <v>242</v>
      </c>
      <c r="C63" s="98" t="s">
        <v>243</v>
      </c>
      <c r="D63" s="140" t="s">
        <v>244</v>
      </c>
      <c r="E63" s="136"/>
      <c r="F63" s="136"/>
      <c r="G63" s="136"/>
      <c r="H63" s="139">
        <v>150</v>
      </c>
      <c r="I63" s="136"/>
      <c r="J63" s="136"/>
      <c r="K63" s="99">
        <v>150</v>
      </c>
    </row>
    <row r="64" spans="2:11" x14ac:dyDescent="0.25">
      <c r="B64" s="98" t="s">
        <v>245</v>
      </c>
      <c r="C64" s="98" t="s">
        <v>246</v>
      </c>
      <c r="D64" s="140" t="s">
        <v>247</v>
      </c>
      <c r="E64" s="136"/>
      <c r="F64" s="136"/>
      <c r="G64" s="136"/>
      <c r="H64" s="139">
        <v>250</v>
      </c>
      <c r="I64" s="136"/>
      <c r="J64" s="136"/>
      <c r="K64" s="99">
        <v>250</v>
      </c>
    </row>
    <row r="65" spans="1:11" x14ac:dyDescent="0.25">
      <c r="B65" s="97">
        <v>34</v>
      </c>
      <c r="C65" s="104"/>
      <c r="D65" s="140" t="s">
        <v>68</v>
      </c>
      <c r="E65" s="140"/>
      <c r="F65" s="103"/>
      <c r="G65" s="103"/>
      <c r="H65" s="153">
        <v>600</v>
      </c>
      <c r="I65" s="153"/>
      <c r="J65" s="153"/>
      <c r="K65" s="105">
        <v>600</v>
      </c>
    </row>
    <row r="66" spans="1:11" x14ac:dyDescent="0.25">
      <c r="B66" s="97">
        <v>343</v>
      </c>
      <c r="C66" s="98"/>
      <c r="D66" s="140" t="s">
        <v>431</v>
      </c>
      <c r="E66" s="136"/>
      <c r="F66" s="136"/>
      <c r="G66" s="136"/>
      <c r="H66" s="139">
        <f>SUM(H67)</f>
        <v>600</v>
      </c>
      <c r="I66" s="136"/>
      <c r="J66" s="136"/>
      <c r="K66" s="99">
        <f>SUM(K67)</f>
        <v>600</v>
      </c>
    </row>
    <row r="67" spans="1:11" x14ac:dyDescent="0.25">
      <c r="B67" s="98" t="s">
        <v>248</v>
      </c>
      <c r="C67" s="98" t="s">
        <v>249</v>
      </c>
      <c r="D67" s="140" t="s">
        <v>250</v>
      </c>
      <c r="E67" s="136"/>
      <c r="F67" s="136"/>
      <c r="G67" s="136"/>
      <c r="H67" s="139">
        <v>600</v>
      </c>
      <c r="I67" s="136"/>
      <c r="J67" s="136"/>
      <c r="K67" s="99">
        <v>600</v>
      </c>
    </row>
    <row r="68" spans="1:11" x14ac:dyDescent="0.25">
      <c r="B68" s="137" t="s">
        <v>251</v>
      </c>
      <c r="C68" s="136"/>
      <c r="D68" s="136"/>
      <c r="E68" s="136"/>
      <c r="F68" s="136"/>
      <c r="G68" s="136"/>
      <c r="H68" s="138">
        <v>0</v>
      </c>
      <c r="I68" s="136"/>
      <c r="J68" s="136"/>
      <c r="K68" s="95">
        <v>0</v>
      </c>
    </row>
    <row r="69" spans="1:11" x14ac:dyDescent="0.25">
      <c r="B69" s="141" t="s">
        <v>112</v>
      </c>
      <c r="C69" s="136"/>
      <c r="D69" s="136"/>
      <c r="E69" s="136"/>
      <c r="F69" s="136"/>
      <c r="G69" s="136"/>
      <c r="H69" s="142">
        <v>0</v>
      </c>
      <c r="I69" s="136"/>
      <c r="J69" s="136"/>
      <c r="K69" s="96">
        <v>0</v>
      </c>
    </row>
    <row r="70" spans="1:11" s="56" customFormat="1" x14ac:dyDescent="0.25">
      <c r="A70"/>
      <c r="B70" s="98" t="s">
        <v>161</v>
      </c>
      <c r="C70" s="98" t="s">
        <v>252</v>
      </c>
      <c r="D70" s="140" t="s">
        <v>163</v>
      </c>
      <c r="E70" s="136"/>
      <c r="F70" s="136"/>
      <c r="G70" s="136"/>
      <c r="H70" s="139">
        <v>0</v>
      </c>
      <c r="I70" s="136"/>
      <c r="J70" s="136"/>
      <c r="K70" s="99">
        <v>0</v>
      </c>
    </row>
    <row r="71" spans="1:11" s="56" customFormat="1" x14ac:dyDescent="0.25">
      <c r="A71"/>
      <c r="B71" s="98" t="s">
        <v>185</v>
      </c>
      <c r="C71" s="98" t="s">
        <v>253</v>
      </c>
      <c r="D71" s="140" t="s">
        <v>187</v>
      </c>
      <c r="E71" s="136"/>
      <c r="F71" s="136"/>
      <c r="G71" s="136"/>
      <c r="H71" s="139">
        <v>0</v>
      </c>
      <c r="I71" s="136"/>
      <c r="J71" s="136"/>
      <c r="K71" s="99">
        <v>0</v>
      </c>
    </row>
    <row r="72" spans="1:11" s="56" customFormat="1" x14ac:dyDescent="0.25">
      <c r="A72"/>
      <c r="B72" s="137" t="s">
        <v>254</v>
      </c>
      <c r="C72" s="136"/>
      <c r="D72" s="136"/>
      <c r="E72" s="136"/>
      <c r="F72" s="136"/>
      <c r="G72" s="136"/>
      <c r="H72" s="138">
        <v>4000</v>
      </c>
      <c r="I72" s="136"/>
      <c r="J72" s="136"/>
      <c r="K72" s="95">
        <f>K73</f>
        <v>4000</v>
      </c>
    </row>
    <row r="73" spans="1:11" s="56" customFormat="1" x14ac:dyDescent="0.25">
      <c r="A73"/>
      <c r="B73" s="141" t="s">
        <v>112</v>
      </c>
      <c r="C73" s="136"/>
      <c r="D73" s="136"/>
      <c r="E73" s="136"/>
      <c r="F73" s="136"/>
      <c r="G73" s="136"/>
      <c r="H73" s="142">
        <v>4000</v>
      </c>
      <c r="I73" s="136"/>
      <c r="J73" s="136"/>
      <c r="K73" s="96">
        <f>K74+K75</f>
        <v>4000</v>
      </c>
    </row>
    <row r="74" spans="1:11" s="56" customFormat="1" x14ac:dyDescent="0.25">
      <c r="A74"/>
      <c r="B74" s="98" t="s">
        <v>255</v>
      </c>
      <c r="C74" s="98" t="s">
        <v>256</v>
      </c>
      <c r="D74" s="140" t="s">
        <v>257</v>
      </c>
      <c r="E74" s="136"/>
      <c r="F74" s="136"/>
      <c r="G74" s="136"/>
      <c r="H74" s="139">
        <v>2000</v>
      </c>
      <c r="I74" s="136"/>
      <c r="J74" s="136"/>
      <c r="K74" s="99">
        <v>2300</v>
      </c>
    </row>
    <row r="75" spans="1:11" s="56" customFormat="1" x14ac:dyDescent="0.25">
      <c r="A75"/>
      <c r="B75" s="98" t="s">
        <v>258</v>
      </c>
      <c r="C75" s="98" t="s">
        <v>259</v>
      </c>
      <c r="D75" s="140" t="s">
        <v>260</v>
      </c>
      <c r="E75" s="136"/>
      <c r="F75" s="136"/>
      <c r="G75" s="136"/>
      <c r="H75" s="139">
        <v>2000</v>
      </c>
      <c r="I75" s="136"/>
      <c r="J75" s="136"/>
      <c r="K75" s="99">
        <v>1700</v>
      </c>
    </row>
    <row r="76" spans="1:11" s="56" customFormat="1" x14ac:dyDescent="0.25">
      <c r="A76"/>
      <c r="B76" s="143" t="s">
        <v>261</v>
      </c>
      <c r="C76" s="136"/>
      <c r="D76" s="136"/>
      <c r="E76" s="136"/>
      <c r="F76" s="136"/>
      <c r="G76" s="136"/>
      <c r="H76" s="135">
        <v>112231</v>
      </c>
      <c r="I76" s="136"/>
      <c r="J76" s="136"/>
      <c r="K76" s="94">
        <f>K77+K97+K103+K106+K111+K115+K119+K132+K140+K143+K159+K167+K172</f>
        <v>209891</v>
      </c>
    </row>
    <row r="77" spans="1:11" s="56" customFormat="1" x14ac:dyDescent="0.25">
      <c r="A77"/>
      <c r="B77" s="137" t="s">
        <v>262</v>
      </c>
      <c r="C77" s="136"/>
      <c r="D77" s="136"/>
      <c r="E77" s="136"/>
      <c r="F77" s="136"/>
      <c r="G77" s="136"/>
      <c r="H77" s="138">
        <v>23150</v>
      </c>
      <c r="I77" s="136"/>
      <c r="J77" s="136"/>
      <c r="K77" s="95">
        <f>K78+K81+K83+K90+K92+K94</f>
        <v>17293</v>
      </c>
    </row>
    <row r="78" spans="1:11" s="56" customFormat="1" x14ac:dyDescent="0.25">
      <c r="A78"/>
      <c r="B78" s="141" t="s">
        <v>263</v>
      </c>
      <c r="C78" s="136"/>
      <c r="D78" s="136"/>
      <c r="E78" s="136"/>
      <c r="F78" s="136"/>
      <c r="G78" s="136"/>
      <c r="H78" s="142">
        <v>0</v>
      </c>
      <c r="I78" s="136"/>
      <c r="J78" s="136"/>
      <c r="K78" s="96">
        <v>370</v>
      </c>
    </row>
    <row r="79" spans="1:11" s="56" customFormat="1" x14ac:dyDescent="0.25">
      <c r="A79"/>
      <c r="B79" s="98" t="s">
        <v>146</v>
      </c>
      <c r="C79" s="98" t="s">
        <v>264</v>
      </c>
      <c r="D79" s="140" t="s">
        <v>148</v>
      </c>
      <c r="E79" s="136"/>
      <c r="F79" s="136"/>
      <c r="G79" s="136"/>
      <c r="H79" s="139">
        <v>0</v>
      </c>
      <c r="I79" s="136"/>
      <c r="J79" s="136"/>
      <c r="K79" s="99">
        <v>0</v>
      </c>
    </row>
    <row r="80" spans="1:11" s="56" customFormat="1" x14ac:dyDescent="0.25">
      <c r="A80"/>
      <c r="B80" s="98" t="s">
        <v>227</v>
      </c>
      <c r="C80" s="98" t="s">
        <v>265</v>
      </c>
      <c r="D80" s="140" t="s">
        <v>229</v>
      </c>
      <c r="E80" s="136"/>
      <c r="F80" s="136"/>
      <c r="G80" s="136"/>
      <c r="H80" s="139">
        <v>0</v>
      </c>
      <c r="I80" s="136"/>
      <c r="J80" s="136"/>
      <c r="K80" s="99">
        <v>370</v>
      </c>
    </row>
    <row r="81" spans="1:11" s="56" customFormat="1" x14ac:dyDescent="0.25">
      <c r="A81"/>
      <c r="B81" s="141" t="s">
        <v>266</v>
      </c>
      <c r="C81" s="136"/>
      <c r="D81" s="136"/>
      <c r="E81" s="136"/>
      <c r="F81" s="136"/>
      <c r="G81" s="136"/>
      <c r="H81" s="142">
        <v>2900</v>
      </c>
      <c r="I81" s="136"/>
      <c r="J81" s="136"/>
      <c r="K81" s="96">
        <f>K82</f>
        <v>2900</v>
      </c>
    </row>
    <row r="82" spans="1:11" s="56" customFormat="1" x14ac:dyDescent="0.25">
      <c r="A82"/>
      <c r="B82" s="98" t="s">
        <v>258</v>
      </c>
      <c r="C82" s="98" t="s">
        <v>267</v>
      </c>
      <c r="D82" s="140" t="s">
        <v>260</v>
      </c>
      <c r="E82" s="136"/>
      <c r="F82" s="136"/>
      <c r="G82" s="136"/>
      <c r="H82" s="139">
        <v>2900</v>
      </c>
      <c r="I82" s="136"/>
      <c r="J82" s="136"/>
      <c r="K82" s="99">
        <v>2900</v>
      </c>
    </row>
    <row r="83" spans="1:11" x14ac:dyDescent="0.25">
      <c r="B83" s="141" t="s">
        <v>268</v>
      </c>
      <c r="C83" s="136"/>
      <c r="D83" s="136"/>
      <c r="E83" s="136"/>
      <c r="F83" s="136"/>
      <c r="G83" s="136"/>
      <c r="H83" s="142">
        <v>19800</v>
      </c>
      <c r="I83" s="136"/>
      <c r="J83" s="136"/>
      <c r="K83" s="96">
        <f>SUM(K84:K89)</f>
        <v>12837</v>
      </c>
    </row>
    <row r="84" spans="1:11" x14ac:dyDescent="0.25">
      <c r="B84" s="98" t="s">
        <v>146</v>
      </c>
      <c r="C84" s="98" t="s">
        <v>269</v>
      </c>
      <c r="D84" s="140" t="s">
        <v>148</v>
      </c>
      <c r="E84" s="136"/>
      <c r="F84" s="136"/>
      <c r="G84" s="136"/>
      <c r="H84" s="139">
        <v>400</v>
      </c>
      <c r="I84" s="136"/>
      <c r="J84" s="136"/>
      <c r="K84" s="99">
        <v>400</v>
      </c>
    </row>
    <row r="85" spans="1:11" x14ac:dyDescent="0.25">
      <c r="B85" s="98" t="s">
        <v>270</v>
      </c>
      <c r="C85" s="98" t="s">
        <v>271</v>
      </c>
      <c r="D85" s="140" t="s">
        <v>272</v>
      </c>
      <c r="E85" s="136"/>
      <c r="F85" s="136"/>
      <c r="G85" s="136"/>
      <c r="H85" s="139">
        <v>16600</v>
      </c>
      <c r="I85" s="136"/>
      <c r="J85" s="136"/>
      <c r="K85" s="99">
        <v>7387</v>
      </c>
    </row>
    <row r="86" spans="1:11" x14ac:dyDescent="0.25">
      <c r="B86" s="98" t="s">
        <v>161</v>
      </c>
      <c r="C86" s="98" t="s">
        <v>273</v>
      </c>
      <c r="D86" s="140" t="s">
        <v>163</v>
      </c>
      <c r="E86" s="136"/>
      <c r="F86" s="136"/>
      <c r="G86" s="136"/>
      <c r="H86" s="139">
        <v>0</v>
      </c>
      <c r="I86" s="136"/>
      <c r="J86" s="136"/>
      <c r="K86" s="99">
        <v>0</v>
      </c>
    </row>
    <row r="87" spans="1:11" x14ac:dyDescent="0.25">
      <c r="B87" s="98" t="s">
        <v>170</v>
      </c>
      <c r="C87" s="98" t="s">
        <v>274</v>
      </c>
      <c r="D87" s="140" t="s">
        <v>172</v>
      </c>
      <c r="E87" s="136"/>
      <c r="F87" s="136"/>
      <c r="G87" s="136"/>
      <c r="H87" s="139">
        <v>950</v>
      </c>
      <c r="I87" s="136"/>
      <c r="J87" s="136"/>
      <c r="K87" s="99">
        <v>950</v>
      </c>
    </row>
    <row r="88" spans="1:11" x14ac:dyDescent="0.25">
      <c r="B88" s="98" t="s">
        <v>233</v>
      </c>
      <c r="C88" s="98" t="s">
        <v>275</v>
      </c>
      <c r="D88" s="140" t="s">
        <v>235</v>
      </c>
      <c r="E88" s="136"/>
      <c r="F88" s="136"/>
      <c r="G88" s="136"/>
      <c r="H88" s="139">
        <v>450</v>
      </c>
      <c r="I88" s="136"/>
      <c r="J88" s="136"/>
      <c r="K88" s="99">
        <v>2700</v>
      </c>
    </row>
    <row r="89" spans="1:11" s="56" customFormat="1" x14ac:dyDescent="0.25">
      <c r="A89"/>
      <c r="B89" s="98" t="s">
        <v>258</v>
      </c>
      <c r="C89" s="98" t="s">
        <v>276</v>
      </c>
      <c r="D89" s="140" t="s">
        <v>260</v>
      </c>
      <c r="E89" s="136"/>
      <c r="F89" s="136"/>
      <c r="G89" s="136"/>
      <c r="H89" s="139">
        <v>1400</v>
      </c>
      <c r="I89" s="136"/>
      <c r="J89" s="136"/>
      <c r="K89" s="99">
        <v>1400</v>
      </c>
    </row>
    <row r="90" spans="1:11" s="56" customFormat="1" x14ac:dyDescent="0.25">
      <c r="A90"/>
      <c r="B90" s="141" t="s">
        <v>277</v>
      </c>
      <c r="C90" s="136"/>
      <c r="D90" s="136"/>
      <c r="E90" s="136"/>
      <c r="F90" s="136"/>
      <c r="G90" s="136"/>
      <c r="H90" s="142">
        <v>0</v>
      </c>
      <c r="I90" s="136"/>
      <c r="J90" s="136"/>
      <c r="K90" s="96">
        <f>K91</f>
        <v>736</v>
      </c>
    </row>
    <row r="91" spans="1:11" s="56" customFormat="1" x14ac:dyDescent="0.25">
      <c r="A91"/>
      <c r="B91" s="98" t="s">
        <v>278</v>
      </c>
      <c r="C91" s="98" t="s">
        <v>279</v>
      </c>
      <c r="D91" s="140" t="s">
        <v>280</v>
      </c>
      <c r="E91" s="136"/>
      <c r="F91" s="136"/>
      <c r="G91" s="136"/>
      <c r="H91" s="139">
        <v>0</v>
      </c>
      <c r="I91" s="136"/>
      <c r="J91" s="136"/>
      <c r="K91" s="99">
        <v>736</v>
      </c>
    </row>
    <row r="92" spans="1:11" s="56" customFormat="1" x14ac:dyDescent="0.25">
      <c r="A92"/>
      <c r="B92" s="141" t="s">
        <v>281</v>
      </c>
      <c r="C92" s="136"/>
      <c r="D92" s="136"/>
      <c r="E92" s="136"/>
      <c r="F92" s="136"/>
      <c r="G92" s="136"/>
      <c r="H92" s="142">
        <v>180</v>
      </c>
      <c r="I92" s="136"/>
      <c r="J92" s="136"/>
      <c r="K92" s="96">
        <v>180</v>
      </c>
    </row>
    <row r="93" spans="1:11" s="56" customFormat="1" x14ac:dyDescent="0.25">
      <c r="A93"/>
      <c r="B93" s="98" t="s">
        <v>282</v>
      </c>
      <c r="C93" s="98" t="s">
        <v>283</v>
      </c>
      <c r="D93" s="140" t="s">
        <v>284</v>
      </c>
      <c r="E93" s="136"/>
      <c r="F93" s="136"/>
      <c r="G93" s="136"/>
      <c r="H93" s="139">
        <v>180</v>
      </c>
      <c r="I93" s="136"/>
      <c r="J93" s="136"/>
      <c r="K93" s="99">
        <v>180</v>
      </c>
    </row>
    <row r="94" spans="1:11" x14ac:dyDescent="0.25">
      <c r="B94" s="141" t="s">
        <v>285</v>
      </c>
      <c r="C94" s="136"/>
      <c r="D94" s="136"/>
      <c r="E94" s="136"/>
      <c r="F94" s="136"/>
      <c r="G94" s="136"/>
      <c r="H94" s="142">
        <v>270</v>
      </c>
      <c r="I94" s="136"/>
      <c r="J94" s="136"/>
      <c r="K94" s="96">
        <v>270</v>
      </c>
    </row>
    <row r="95" spans="1:11" x14ac:dyDescent="0.25">
      <c r="B95" s="98" t="s">
        <v>119</v>
      </c>
      <c r="C95" s="98" t="s">
        <v>286</v>
      </c>
      <c r="D95" s="140" t="s">
        <v>121</v>
      </c>
      <c r="E95" s="136"/>
      <c r="F95" s="136"/>
      <c r="G95" s="136"/>
      <c r="H95" s="139">
        <v>270</v>
      </c>
      <c r="I95" s="136"/>
      <c r="J95" s="136"/>
      <c r="K95" s="99">
        <v>270</v>
      </c>
    </row>
    <row r="96" spans="1:11" x14ac:dyDescent="0.25">
      <c r="B96" s="98" t="s">
        <v>146</v>
      </c>
      <c r="C96" s="98" t="s">
        <v>287</v>
      </c>
      <c r="D96" s="140" t="s">
        <v>148</v>
      </c>
      <c r="E96" s="136"/>
      <c r="F96" s="136"/>
      <c r="G96" s="136"/>
      <c r="H96" s="139">
        <v>0</v>
      </c>
      <c r="I96" s="136"/>
      <c r="J96" s="136"/>
      <c r="K96" s="99">
        <v>0</v>
      </c>
    </row>
    <row r="97" spans="2:11" x14ac:dyDescent="0.25">
      <c r="B97" s="137" t="s">
        <v>288</v>
      </c>
      <c r="C97" s="136"/>
      <c r="D97" s="136"/>
      <c r="E97" s="136"/>
      <c r="F97" s="136"/>
      <c r="G97" s="136"/>
      <c r="H97" s="138">
        <v>21240</v>
      </c>
      <c r="I97" s="136"/>
      <c r="J97" s="136"/>
      <c r="K97" s="95">
        <f>K98+K101</f>
        <v>42790</v>
      </c>
    </row>
    <row r="98" spans="2:11" x14ac:dyDescent="0.25">
      <c r="B98" s="141" t="s">
        <v>263</v>
      </c>
      <c r="C98" s="136"/>
      <c r="D98" s="136"/>
      <c r="E98" s="136"/>
      <c r="F98" s="136"/>
      <c r="G98" s="136"/>
      <c r="H98" s="142">
        <v>0</v>
      </c>
      <c r="I98" s="136"/>
      <c r="J98" s="136"/>
      <c r="K98" s="96">
        <v>21550</v>
      </c>
    </row>
    <row r="99" spans="2:11" x14ac:dyDescent="0.25">
      <c r="B99" s="98" t="s">
        <v>289</v>
      </c>
      <c r="C99" s="98" t="s">
        <v>290</v>
      </c>
      <c r="D99" s="140" t="s">
        <v>291</v>
      </c>
      <c r="E99" s="136"/>
      <c r="F99" s="136"/>
      <c r="G99" s="136"/>
      <c r="H99" s="139">
        <v>0</v>
      </c>
      <c r="I99" s="136"/>
      <c r="J99" s="136"/>
      <c r="K99" s="99">
        <v>0</v>
      </c>
    </row>
    <row r="100" spans="2:11" x14ac:dyDescent="0.25">
      <c r="B100" s="98" t="s">
        <v>289</v>
      </c>
      <c r="C100" s="98" t="s">
        <v>292</v>
      </c>
      <c r="D100" s="140" t="s">
        <v>291</v>
      </c>
      <c r="E100" s="136"/>
      <c r="F100" s="136"/>
      <c r="G100" s="136"/>
      <c r="H100" s="139">
        <v>0</v>
      </c>
      <c r="I100" s="136"/>
      <c r="J100" s="136"/>
      <c r="K100" s="99">
        <v>21550</v>
      </c>
    </row>
    <row r="101" spans="2:11" x14ac:dyDescent="0.25">
      <c r="B101" s="141" t="s">
        <v>277</v>
      </c>
      <c r="C101" s="136"/>
      <c r="D101" s="136"/>
      <c r="E101" s="136"/>
      <c r="F101" s="136"/>
      <c r="G101" s="136"/>
      <c r="H101" s="142">
        <v>21240</v>
      </c>
      <c r="I101" s="136"/>
      <c r="J101" s="136"/>
      <c r="K101" s="96">
        <v>21240</v>
      </c>
    </row>
    <row r="102" spans="2:11" x14ac:dyDescent="0.25">
      <c r="B102" s="98" t="s">
        <v>293</v>
      </c>
      <c r="C102" s="98" t="s">
        <v>294</v>
      </c>
      <c r="D102" s="140" t="s">
        <v>295</v>
      </c>
      <c r="E102" s="136"/>
      <c r="F102" s="136"/>
      <c r="G102" s="136"/>
      <c r="H102" s="139">
        <v>21240</v>
      </c>
      <c r="I102" s="136"/>
      <c r="J102" s="136"/>
      <c r="K102" s="99">
        <v>21240</v>
      </c>
    </row>
    <row r="103" spans="2:11" x14ac:dyDescent="0.25">
      <c r="B103" s="137" t="s">
        <v>296</v>
      </c>
      <c r="C103" s="136"/>
      <c r="D103" s="136"/>
      <c r="E103" s="136"/>
      <c r="F103" s="136"/>
      <c r="G103" s="136"/>
      <c r="H103" s="138">
        <v>450</v>
      </c>
      <c r="I103" s="136"/>
      <c r="J103" s="136"/>
      <c r="K103" s="95">
        <v>450</v>
      </c>
    </row>
    <row r="104" spans="2:11" x14ac:dyDescent="0.25">
      <c r="B104" s="141" t="s">
        <v>263</v>
      </c>
      <c r="C104" s="136"/>
      <c r="D104" s="136"/>
      <c r="E104" s="136"/>
      <c r="F104" s="136"/>
      <c r="G104" s="136"/>
      <c r="H104" s="142">
        <v>450</v>
      </c>
      <c r="I104" s="136"/>
      <c r="J104" s="136"/>
      <c r="K104" s="96">
        <v>450</v>
      </c>
    </row>
    <row r="105" spans="2:11" x14ac:dyDescent="0.25">
      <c r="B105" s="98" t="s">
        <v>182</v>
      </c>
      <c r="C105" s="98" t="s">
        <v>297</v>
      </c>
      <c r="D105" s="140" t="s">
        <v>184</v>
      </c>
      <c r="E105" s="136"/>
      <c r="F105" s="136"/>
      <c r="G105" s="136"/>
      <c r="H105" s="139">
        <v>450</v>
      </c>
      <c r="I105" s="136"/>
      <c r="J105" s="136"/>
      <c r="K105" s="99">
        <v>450</v>
      </c>
    </row>
    <row r="106" spans="2:11" x14ac:dyDescent="0.25">
      <c r="B106" s="137" t="s">
        <v>298</v>
      </c>
      <c r="C106" s="136"/>
      <c r="D106" s="136"/>
      <c r="E106" s="136"/>
      <c r="F106" s="136"/>
      <c r="G106" s="136"/>
      <c r="H106" s="138">
        <v>0</v>
      </c>
      <c r="I106" s="136"/>
      <c r="J106" s="136"/>
      <c r="K106" s="95">
        <v>0</v>
      </c>
    </row>
    <row r="107" spans="2:11" x14ac:dyDescent="0.25">
      <c r="B107" s="141" t="s">
        <v>263</v>
      </c>
      <c r="C107" s="136"/>
      <c r="D107" s="136"/>
      <c r="E107" s="136"/>
      <c r="F107" s="136"/>
      <c r="G107" s="136"/>
      <c r="H107" s="142">
        <v>0</v>
      </c>
      <c r="I107" s="136"/>
      <c r="J107" s="136"/>
      <c r="K107" s="96">
        <v>0</v>
      </c>
    </row>
    <row r="108" spans="2:11" x14ac:dyDescent="0.25">
      <c r="B108" s="98" t="s">
        <v>143</v>
      </c>
      <c r="C108" s="98" t="s">
        <v>299</v>
      </c>
      <c r="D108" s="140" t="s">
        <v>145</v>
      </c>
      <c r="E108" s="136"/>
      <c r="F108" s="136"/>
      <c r="G108" s="136"/>
      <c r="H108" s="139">
        <v>0</v>
      </c>
      <c r="I108" s="136"/>
      <c r="J108" s="136"/>
      <c r="K108" s="99">
        <v>0</v>
      </c>
    </row>
    <row r="109" spans="2:11" x14ac:dyDescent="0.25">
      <c r="B109" s="141" t="s">
        <v>300</v>
      </c>
      <c r="C109" s="136"/>
      <c r="D109" s="136"/>
      <c r="E109" s="136"/>
      <c r="F109" s="136"/>
      <c r="G109" s="136"/>
      <c r="H109" s="142">
        <v>0</v>
      </c>
      <c r="I109" s="136"/>
      <c r="J109" s="136"/>
      <c r="K109" s="96">
        <v>0</v>
      </c>
    </row>
    <row r="110" spans="2:11" x14ac:dyDescent="0.25">
      <c r="B110" s="98" t="s">
        <v>185</v>
      </c>
      <c r="C110" s="98" t="s">
        <v>301</v>
      </c>
      <c r="D110" s="140" t="s">
        <v>187</v>
      </c>
      <c r="E110" s="136"/>
      <c r="F110" s="136"/>
      <c r="G110" s="136"/>
      <c r="H110" s="139">
        <v>0</v>
      </c>
      <c r="I110" s="136"/>
      <c r="J110" s="136"/>
      <c r="K110" s="99">
        <v>0</v>
      </c>
    </row>
    <row r="111" spans="2:11" x14ac:dyDescent="0.25">
      <c r="B111" s="137" t="s">
        <v>302</v>
      </c>
      <c r="C111" s="136"/>
      <c r="D111" s="136"/>
      <c r="E111" s="136"/>
      <c r="F111" s="136"/>
      <c r="G111" s="136"/>
      <c r="H111" s="138">
        <v>0</v>
      </c>
      <c r="I111" s="136"/>
      <c r="J111" s="136"/>
      <c r="K111" s="95">
        <f>K112</f>
        <v>400</v>
      </c>
    </row>
    <row r="112" spans="2:11" x14ac:dyDescent="0.25">
      <c r="B112" s="141" t="s">
        <v>303</v>
      </c>
      <c r="C112" s="136"/>
      <c r="D112" s="136"/>
      <c r="E112" s="136"/>
      <c r="F112" s="136"/>
      <c r="G112" s="136"/>
      <c r="H112" s="142">
        <v>0</v>
      </c>
      <c r="I112" s="136"/>
      <c r="J112" s="136"/>
      <c r="K112" s="96">
        <f>K113+K114</f>
        <v>400</v>
      </c>
    </row>
    <row r="113" spans="2:11" x14ac:dyDescent="0.25">
      <c r="B113" s="98" t="s">
        <v>270</v>
      </c>
      <c r="C113" s="98" t="s">
        <v>304</v>
      </c>
      <c r="D113" s="140" t="s">
        <v>272</v>
      </c>
      <c r="E113" s="136"/>
      <c r="F113" s="136"/>
      <c r="G113" s="136"/>
      <c r="H113" s="139">
        <v>0</v>
      </c>
      <c r="I113" s="136"/>
      <c r="J113" s="136"/>
      <c r="K113" s="99">
        <v>300</v>
      </c>
    </row>
    <row r="114" spans="2:11" x14ac:dyDescent="0.25">
      <c r="B114" s="98" t="s">
        <v>191</v>
      </c>
      <c r="C114" s="98" t="s">
        <v>305</v>
      </c>
      <c r="D114" s="140" t="s">
        <v>193</v>
      </c>
      <c r="E114" s="136"/>
      <c r="F114" s="136"/>
      <c r="G114" s="136"/>
      <c r="H114" s="139">
        <v>0</v>
      </c>
      <c r="I114" s="136"/>
      <c r="J114" s="136"/>
      <c r="K114" s="99">
        <v>100</v>
      </c>
    </row>
    <row r="115" spans="2:11" x14ac:dyDescent="0.25">
      <c r="B115" s="137" t="s">
        <v>306</v>
      </c>
      <c r="C115" s="136"/>
      <c r="D115" s="136"/>
      <c r="E115" s="136"/>
      <c r="F115" s="136"/>
      <c r="G115" s="136"/>
      <c r="H115" s="138">
        <v>1260</v>
      </c>
      <c r="I115" s="136"/>
      <c r="J115" s="136"/>
      <c r="K115" s="95">
        <f>K116</f>
        <v>1860</v>
      </c>
    </row>
    <row r="116" spans="2:11" x14ac:dyDescent="0.25">
      <c r="B116" s="141" t="s">
        <v>263</v>
      </c>
      <c r="C116" s="136"/>
      <c r="D116" s="136"/>
      <c r="E116" s="136"/>
      <c r="F116" s="136"/>
      <c r="G116" s="136"/>
      <c r="H116" s="142">
        <v>1260</v>
      </c>
      <c r="I116" s="136"/>
      <c r="J116" s="136"/>
      <c r="K116" s="96">
        <f>K117+K118</f>
        <v>1860</v>
      </c>
    </row>
    <row r="117" spans="2:11" x14ac:dyDescent="0.25">
      <c r="B117" s="98" t="s">
        <v>227</v>
      </c>
      <c r="C117" s="98" t="s">
        <v>307</v>
      </c>
      <c r="D117" s="140" t="s">
        <v>229</v>
      </c>
      <c r="E117" s="136"/>
      <c r="F117" s="136"/>
      <c r="G117" s="136"/>
      <c r="H117" s="139">
        <v>1260</v>
      </c>
      <c r="I117" s="136"/>
      <c r="J117" s="136"/>
      <c r="K117" s="99">
        <v>1260</v>
      </c>
    </row>
    <row r="118" spans="2:11" x14ac:dyDescent="0.25">
      <c r="B118" s="98" t="s">
        <v>227</v>
      </c>
      <c r="C118" s="98" t="s">
        <v>308</v>
      </c>
      <c r="D118" s="140" t="s">
        <v>229</v>
      </c>
      <c r="E118" s="136"/>
      <c r="F118" s="136"/>
      <c r="G118" s="136"/>
      <c r="H118" s="139">
        <v>0</v>
      </c>
      <c r="I118" s="136"/>
      <c r="J118" s="136"/>
      <c r="K118" s="99">
        <v>600</v>
      </c>
    </row>
    <row r="119" spans="2:11" x14ac:dyDescent="0.25">
      <c r="B119" s="137" t="s">
        <v>309</v>
      </c>
      <c r="C119" s="136"/>
      <c r="D119" s="136"/>
      <c r="E119" s="136"/>
      <c r="F119" s="136"/>
      <c r="G119" s="136"/>
      <c r="H119" s="138">
        <v>6401</v>
      </c>
      <c r="I119" s="136"/>
      <c r="J119" s="136"/>
      <c r="K119" s="95">
        <f>K120</f>
        <v>8224</v>
      </c>
    </row>
    <row r="120" spans="2:11" x14ac:dyDescent="0.25">
      <c r="B120" s="141" t="s">
        <v>266</v>
      </c>
      <c r="C120" s="136"/>
      <c r="D120" s="136"/>
      <c r="E120" s="136"/>
      <c r="F120" s="136"/>
      <c r="G120" s="136"/>
      <c r="H120" s="142">
        <v>6401</v>
      </c>
      <c r="I120" s="136"/>
      <c r="J120" s="136"/>
      <c r="K120" s="96">
        <f>SUM(K121:K129)</f>
        <v>8224</v>
      </c>
    </row>
    <row r="121" spans="2:11" x14ac:dyDescent="0.25">
      <c r="B121" s="98" t="s">
        <v>131</v>
      </c>
      <c r="C121" s="98" t="s">
        <v>310</v>
      </c>
      <c r="D121" s="140" t="s">
        <v>133</v>
      </c>
      <c r="E121" s="136"/>
      <c r="F121" s="136"/>
      <c r="G121" s="136"/>
      <c r="H121" s="139">
        <v>0</v>
      </c>
      <c r="I121" s="136"/>
      <c r="J121" s="136"/>
      <c r="K121" s="99">
        <v>450</v>
      </c>
    </row>
    <row r="122" spans="2:11" x14ac:dyDescent="0.25">
      <c r="B122" s="98" t="s">
        <v>146</v>
      </c>
      <c r="C122" s="98" t="s">
        <v>311</v>
      </c>
      <c r="D122" s="140" t="s">
        <v>148</v>
      </c>
      <c r="E122" s="136"/>
      <c r="F122" s="136"/>
      <c r="G122" s="136"/>
      <c r="H122" s="139">
        <v>700</v>
      </c>
      <c r="I122" s="136"/>
      <c r="J122" s="136"/>
      <c r="K122" s="99">
        <v>700</v>
      </c>
    </row>
    <row r="123" spans="2:11" x14ac:dyDescent="0.25">
      <c r="B123" s="98" t="s">
        <v>170</v>
      </c>
      <c r="C123" s="98" t="s">
        <v>312</v>
      </c>
      <c r="D123" s="140" t="s">
        <v>172</v>
      </c>
      <c r="E123" s="136"/>
      <c r="F123" s="136"/>
      <c r="G123" s="136"/>
      <c r="H123" s="139">
        <v>1100</v>
      </c>
      <c r="I123" s="136"/>
      <c r="J123" s="136"/>
      <c r="K123" s="99">
        <v>1373</v>
      </c>
    </row>
    <row r="124" spans="2:11" x14ac:dyDescent="0.25">
      <c r="B124" s="98" t="s">
        <v>182</v>
      </c>
      <c r="C124" s="98" t="s">
        <v>313</v>
      </c>
      <c r="D124" s="140" t="s">
        <v>184</v>
      </c>
      <c r="E124" s="136"/>
      <c r="F124" s="136"/>
      <c r="G124" s="136"/>
      <c r="H124" s="139">
        <v>81</v>
      </c>
      <c r="I124" s="136"/>
      <c r="J124" s="136"/>
      <c r="K124" s="99">
        <v>81</v>
      </c>
    </row>
    <row r="125" spans="2:11" x14ac:dyDescent="0.25">
      <c r="B125" s="98" t="s">
        <v>233</v>
      </c>
      <c r="C125" s="98" t="s">
        <v>314</v>
      </c>
      <c r="D125" s="140" t="s">
        <v>235</v>
      </c>
      <c r="E125" s="136"/>
      <c r="F125" s="136"/>
      <c r="G125" s="136"/>
      <c r="H125" s="139">
        <v>500</v>
      </c>
      <c r="I125" s="136"/>
      <c r="J125" s="136"/>
      <c r="K125" s="99">
        <v>1600</v>
      </c>
    </row>
    <row r="126" spans="2:11" x14ac:dyDescent="0.25">
      <c r="B126" s="98" t="s">
        <v>315</v>
      </c>
      <c r="C126" s="98" t="s">
        <v>316</v>
      </c>
      <c r="D126" s="140" t="s">
        <v>317</v>
      </c>
      <c r="E126" s="136"/>
      <c r="F126" s="136"/>
      <c r="G126" s="136"/>
      <c r="H126" s="139">
        <v>120</v>
      </c>
      <c r="I126" s="136"/>
      <c r="J126" s="136"/>
      <c r="K126" s="99">
        <v>120</v>
      </c>
    </row>
    <row r="127" spans="2:11" x14ac:dyDescent="0.25">
      <c r="B127" s="98" t="s">
        <v>245</v>
      </c>
      <c r="C127" s="98" t="s">
        <v>318</v>
      </c>
      <c r="D127" s="140" t="s">
        <v>247</v>
      </c>
      <c r="E127" s="136"/>
      <c r="F127" s="136"/>
      <c r="G127" s="136"/>
      <c r="H127" s="139">
        <v>500</v>
      </c>
      <c r="I127" s="136"/>
      <c r="J127" s="136"/>
      <c r="K127" s="99">
        <v>500</v>
      </c>
    </row>
    <row r="128" spans="2:11" x14ac:dyDescent="0.25">
      <c r="B128" s="98" t="s">
        <v>255</v>
      </c>
      <c r="C128" s="98" t="s">
        <v>319</v>
      </c>
      <c r="D128" s="140" t="s">
        <v>257</v>
      </c>
      <c r="E128" s="136"/>
      <c r="F128" s="136"/>
      <c r="G128" s="136"/>
      <c r="H128" s="139">
        <v>2900</v>
      </c>
      <c r="I128" s="136"/>
      <c r="J128" s="136"/>
      <c r="K128" s="99">
        <v>2900</v>
      </c>
    </row>
    <row r="129" spans="2:11" x14ac:dyDescent="0.25">
      <c r="B129" s="98" t="s">
        <v>293</v>
      </c>
      <c r="C129" s="98" t="s">
        <v>320</v>
      </c>
      <c r="D129" s="140" t="s">
        <v>295</v>
      </c>
      <c r="E129" s="136"/>
      <c r="F129" s="136"/>
      <c r="G129" s="136"/>
      <c r="H129" s="139">
        <v>500</v>
      </c>
      <c r="I129" s="136"/>
      <c r="J129" s="136"/>
      <c r="K129" s="99">
        <v>500</v>
      </c>
    </row>
    <row r="130" spans="2:11" x14ac:dyDescent="0.25">
      <c r="B130" s="141" t="s">
        <v>268</v>
      </c>
      <c r="C130" s="136"/>
      <c r="D130" s="136"/>
      <c r="E130" s="136"/>
      <c r="F130" s="136"/>
      <c r="G130" s="136"/>
      <c r="H130" s="142">
        <v>0</v>
      </c>
      <c r="I130" s="136"/>
      <c r="J130" s="136"/>
      <c r="K130" s="96">
        <v>0</v>
      </c>
    </row>
    <row r="131" spans="2:11" x14ac:dyDescent="0.25">
      <c r="B131" s="98" t="s">
        <v>164</v>
      </c>
      <c r="C131" s="98" t="s">
        <v>321</v>
      </c>
      <c r="D131" s="140" t="s">
        <v>166</v>
      </c>
      <c r="E131" s="136"/>
      <c r="F131" s="136"/>
      <c r="G131" s="136"/>
      <c r="H131" s="139">
        <v>0</v>
      </c>
      <c r="I131" s="136"/>
      <c r="J131" s="136"/>
      <c r="K131" s="99">
        <v>0</v>
      </c>
    </row>
    <row r="132" spans="2:11" x14ac:dyDescent="0.25">
      <c r="B132" s="137" t="s">
        <v>322</v>
      </c>
      <c r="C132" s="136"/>
      <c r="D132" s="136"/>
      <c r="E132" s="136"/>
      <c r="F132" s="136"/>
      <c r="G132" s="136"/>
      <c r="H132" s="138">
        <v>0</v>
      </c>
      <c r="I132" s="136"/>
      <c r="J132" s="136"/>
      <c r="K132" s="95">
        <v>0</v>
      </c>
    </row>
    <row r="133" spans="2:11" x14ac:dyDescent="0.25">
      <c r="B133" s="141" t="s">
        <v>263</v>
      </c>
      <c r="C133" s="136"/>
      <c r="D133" s="136"/>
      <c r="E133" s="136"/>
      <c r="F133" s="136"/>
      <c r="G133" s="136"/>
      <c r="H133" s="142">
        <v>0</v>
      </c>
      <c r="I133" s="136"/>
      <c r="J133" s="136"/>
      <c r="K133" s="96">
        <v>0</v>
      </c>
    </row>
    <row r="134" spans="2:11" x14ac:dyDescent="0.25">
      <c r="B134" s="98" t="s">
        <v>323</v>
      </c>
      <c r="C134" s="98" t="s">
        <v>324</v>
      </c>
      <c r="D134" s="140" t="s">
        <v>325</v>
      </c>
      <c r="E134" s="136"/>
      <c r="F134" s="136"/>
      <c r="G134" s="136"/>
      <c r="H134" s="139">
        <v>0</v>
      </c>
      <c r="I134" s="136"/>
      <c r="J134" s="136"/>
      <c r="K134" s="99">
        <v>0</v>
      </c>
    </row>
    <row r="135" spans="2:11" x14ac:dyDescent="0.25">
      <c r="B135" s="98" t="s">
        <v>326</v>
      </c>
      <c r="C135" s="98" t="s">
        <v>327</v>
      </c>
      <c r="D135" s="140" t="s">
        <v>328</v>
      </c>
      <c r="E135" s="136"/>
      <c r="F135" s="136"/>
      <c r="G135" s="136"/>
      <c r="H135" s="139">
        <v>0</v>
      </c>
      <c r="I135" s="136"/>
      <c r="J135" s="136"/>
      <c r="K135" s="99">
        <v>0</v>
      </c>
    </row>
    <row r="136" spans="2:11" x14ac:dyDescent="0.25">
      <c r="B136" s="98" t="s">
        <v>329</v>
      </c>
      <c r="C136" s="98" t="s">
        <v>330</v>
      </c>
      <c r="D136" s="140" t="s">
        <v>331</v>
      </c>
      <c r="E136" s="136"/>
      <c r="F136" s="136"/>
      <c r="G136" s="136"/>
      <c r="H136" s="139">
        <v>0</v>
      </c>
      <c r="I136" s="136"/>
      <c r="J136" s="136"/>
      <c r="K136" s="99">
        <v>0</v>
      </c>
    </row>
    <row r="137" spans="2:11" x14ac:dyDescent="0.25">
      <c r="B137" s="98" t="s">
        <v>332</v>
      </c>
      <c r="C137" s="98" t="s">
        <v>333</v>
      </c>
      <c r="D137" s="140" t="s">
        <v>334</v>
      </c>
      <c r="E137" s="136"/>
      <c r="F137" s="136"/>
      <c r="G137" s="136"/>
      <c r="H137" s="139">
        <v>0</v>
      </c>
      <c r="I137" s="136"/>
      <c r="J137" s="136"/>
      <c r="K137" s="99">
        <v>0</v>
      </c>
    </row>
    <row r="138" spans="2:11" x14ac:dyDescent="0.25">
      <c r="B138" s="98" t="s">
        <v>113</v>
      </c>
      <c r="C138" s="98" t="s">
        <v>335</v>
      </c>
      <c r="D138" s="140" t="s">
        <v>115</v>
      </c>
      <c r="E138" s="136"/>
      <c r="F138" s="136"/>
      <c r="G138" s="136"/>
      <c r="H138" s="139">
        <v>0</v>
      </c>
      <c r="I138" s="136"/>
      <c r="J138" s="136"/>
      <c r="K138" s="99">
        <v>0</v>
      </c>
    </row>
    <row r="139" spans="2:11" x14ac:dyDescent="0.25">
      <c r="B139" s="98" t="s">
        <v>336</v>
      </c>
      <c r="C139" s="98" t="s">
        <v>337</v>
      </c>
      <c r="D139" s="140" t="s">
        <v>338</v>
      </c>
      <c r="E139" s="136"/>
      <c r="F139" s="136"/>
      <c r="G139" s="136"/>
      <c r="H139" s="139">
        <v>0</v>
      </c>
      <c r="I139" s="136"/>
      <c r="J139" s="136"/>
      <c r="K139" s="99">
        <v>0</v>
      </c>
    </row>
    <row r="140" spans="2:11" x14ac:dyDescent="0.25">
      <c r="B140" s="137" t="s">
        <v>339</v>
      </c>
      <c r="C140" s="136"/>
      <c r="D140" s="136"/>
      <c r="E140" s="136"/>
      <c r="F140" s="136"/>
      <c r="G140" s="136"/>
      <c r="H140" s="138">
        <v>600</v>
      </c>
      <c r="I140" s="136"/>
      <c r="J140" s="136"/>
      <c r="K140" s="95">
        <v>600</v>
      </c>
    </row>
    <row r="141" spans="2:11" x14ac:dyDescent="0.25">
      <c r="B141" s="141" t="s">
        <v>268</v>
      </c>
      <c r="C141" s="136"/>
      <c r="D141" s="136"/>
      <c r="E141" s="136"/>
      <c r="F141" s="136"/>
      <c r="G141" s="136"/>
      <c r="H141" s="142">
        <v>600</v>
      </c>
      <c r="I141" s="136"/>
      <c r="J141" s="136"/>
      <c r="K141" s="96">
        <v>600</v>
      </c>
    </row>
    <row r="142" spans="2:11" x14ac:dyDescent="0.25">
      <c r="B142" s="98" t="s">
        <v>245</v>
      </c>
      <c r="C142" s="98" t="s">
        <v>340</v>
      </c>
      <c r="D142" s="140" t="s">
        <v>247</v>
      </c>
      <c r="E142" s="136"/>
      <c r="F142" s="136"/>
      <c r="G142" s="136"/>
      <c r="H142" s="139">
        <v>600</v>
      </c>
      <c r="I142" s="136"/>
      <c r="J142" s="136"/>
      <c r="K142" s="99">
        <v>600</v>
      </c>
    </row>
    <row r="143" spans="2:11" x14ac:dyDescent="0.25">
      <c r="B143" s="137" t="s">
        <v>341</v>
      </c>
      <c r="C143" s="136"/>
      <c r="D143" s="136"/>
      <c r="E143" s="136"/>
      <c r="F143" s="136"/>
      <c r="G143" s="136"/>
      <c r="H143" s="138">
        <v>13140</v>
      </c>
      <c r="I143" s="136"/>
      <c r="J143" s="136"/>
      <c r="K143" s="95">
        <f>K144</f>
        <v>13140</v>
      </c>
    </row>
    <row r="144" spans="2:11" x14ac:dyDescent="0.25">
      <c r="B144" s="141" t="s">
        <v>342</v>
      </c>
      <c r="C144" s="136"/>
      <c r="D144" s="136"/>
      <c r="E144" s="136"/>
      <c r="F144" s="136"/>
      <c r="G144" s="136"/>
      <c r="H144" s="142">
        <v>13140</v>
      </c>
      <c r="I144" s="136"/>
      <c r="J144" s="136"/>
      <c r="K144" s="96">
        <f>SUM(K145:K158)</f>
        <v>13140</v>
      </c>
    </row>
    <row r="145" spans="2:12" x14ac:dyDescent="0.25">
      <c r="B145" s="98" t="s">
        <v>116</v>
      </c>
      <c r="C145" s="98" t="s">
        <v>343</v>
      </c>
      <c r="D145" s="140" t="s">
        <v>118</v>
      </c>
      <c r="E145" s="136"/>
      <c r="F145" s="136"/>
      <c r="G145" s="136"/>
      <c r="H145" s="139">
        <v>0</v>
      </c>
      <c r="I145" s="136"/>
      <c r="J145" s="136"/>
      <c r="K145" s="99">
        <v>0</v>
      </c>
    </row>
    <row r="146" spans="2:12" x14ac:dyDescent="0.25">
      <c r="B146" s="98" t="s">
        <v>344</v>
      </c>
      <c r="C146" s="98" t="s">
        <v>345</v>
      </c>
      <c r="D146" s="140" t="s">
        <v>346</v>
      </c>
      <c r="E146" s="136"/>
      <c r="F146" s="136"/>
      <c r="G146" s="136"/>
      <c r="H146" s="139">
        <v>900</v>
      </c>
      <c r="I146" s="136"/>
      <c r="J146" s="136"/>
      <c r="K146" s="99">
        <v>900</v>
      </c>
    </row>
    <row r="147" spans="2:12" x14ac:dyDescent="0.25">
      <c r="B147" s="98" t="s">
        <v>347</v>
      </c>
      <c r="C147" s="98" t="s">
        <v>348</v>
      </c>
      <c r="D147" s="140" t="s">
        <v>349</v>
      </c>
      <c r="E147" s="136"/>
      <c r="F147" s="136"/>
      <c r="G147" s="136"/>
      <c r="H147" s="139">
        <v>7000</v>
      </c>
      <c r="I147" s="136"/>
      <c r="J147" s="136"/>
      <c r="K147" s="99">
        <v>3470</v>
      </c>
    </row>
    <row r="148" spans="2:12" x14ac:dyDescent="0.25">
      <c r="B148" s="98" t="s">
        <v>125</v>
      </c>
      <c r="C148" s="98" t="s">
        <v>350</v>
      </c>
      <c r="D148" s="140" t="s">
        <v>127</v>
      </c>
      <c r="E148" s="136"/>
      <c r="F148" s="136"/>
      <c r="G148" s="136"/>
      <c r="H148" s="139">
        <v>300</v>
      </c>
      <c r="I148" s="136"/>
      <c r="J148" s="136"/>
      <c r="K148" s="99">
        <v>300</v>
      </c>
    </row>
    <row r="149" spans="2:12" x14ac:dyDescent="0.25">
      <c r="B149" s="98" t="s">
        <v>128</v>
      </c>
      <c r="C149" s="98" t="s">
        <v>351</v>
      </c>
      <c r="D149" s="140" t="s">
        <v>130</v>
      </c>
      <c r="E149" s="136"/>
      <c r="F149" s="136"/>
      <c r="G149" s="136"/>
      <c r="H149" s="139">
        <v>2000</v>
      </c>
      <c r="I149" s="136"/>
      <c r="J149" s="136"/>
      <c r="K149" s="99">
        <v>2200</v>
      </c>
    </row>
    <row r="150" spans="2:12" x14ac:dyDescent="0.25">
      <c r="B150" s="98" t="s">
        <v>131</v>
      </c>
      <c r="C150" s="98" t="s">
        <v>352</v>
      </c>
      <c r="D150" s="140" t="s">
        <v>133</v>
      </c>
      <c r="E150" s="136"/>
      <c r="F150" s="136"/>
      <c r="G150" s="136"/>
      <c r="H150" s="139">
        <v>100</v>
      </c>
      <c r="I150" s="136"/>
      <c r="J150" s="136"/>
      <c r="K150" s="99">
        <v>100</v>
      </c>
    </row>
    <row r="151" spans="2:12" x14ac:dyDescent="0.25">
      <c r="B151" s="98" t="s">
        <v>134</v>
      </c>
      <c r="C151" s="98" t="s">
        <v>353</v>
      </c>
      <c r="D151" s="140" t="s">
        <v>136</v>
      </c>
      <c r="E151" s="136"/>
      <c r="F151" s="136"/>
      <c r="G151" s="136"/>
      <c r="H151" s="139">
        <v>400</v>
      </c>
      <c r="I151" s="136"/>
      <c r="J151" s="136"/>
      <c r="K151" s="99">
        <v>400</v>
      </c>
    </row>
    <row r="152" spans="2:12" x14ac:dyDescent="0.25">
      <c r="B152" s="98" t="s">
        <v>176</v>
      </c>
      <c r="C152" s="98" t="s">
        <v>354</v>
      </c>
      <c r="D152" s="140" t="s">
        <v>178</v>
      </c>
      <c r="E152" s="136"/>
      <c r="F152" s="136"/>
      <c r="G152" s="136"/>
      <c r="H152" s="139">
        <v>0</v>
      </c>
      <c r="I152" s="136"/>
      <c r="J152" s="136"/>
      <c r="K152" s="99">
        <v>1250</v>
      </c>
    </row>
    <row r="153" spans="2:12" x14ac:dyDescent="0.25">
      <c r="B153" s="98" t="s">
        <v>355</v>
      </c>
      <c r="C153" s="98" t="s">
        <v>356</v>
      </c>
      <c r="D153" s="140" t="s">
        <v>357</v>
      </c>
      <c r="E153" s="136"/>
      <c r="F153" s="136"/>
      <c r="G153" s="136"/>
      <c r="H153" s="139">
        <v>500</v>
      </c>
      <c r="I153" s="136"/>
      <c r="J153" s="136"/>
      <c r="K153" s="99">
        <v>500</v>
      </c>
    </row>
    <row r="154" spans="2:12" x14ac:dyDescent="0.25">
      <c r="B154" s="98" t="s">
        <v>233</v>
      </c>
      <c r="C154" s="98" t="s">
        <v>358</v>
      </c>
      <c r="D154" s="140" t="s">
        <v>235</v>
      </c>
      <c r="E154" s="136"/>
      <c r="F154" s="136"/>
      <c r="G154" s="136"/>
      <c r="H154" s="139">
        <v>0</v>
      </c>
      <c r="I154" s="136"/>
      <c r="J154" s="136"/>
      <c r="K154" s="99">
        <v>300</v>
      </c>
    </row>
    <row r="155" spans="2:12" x14ac:dyDescent="0.25">
      <c r="B155" s="98" t="s">
        <v>315</v>
      </c>
      <c r="C155" s="98" t="s">
        <v>359</v>
      </c>
      <c r="D155" s="140" t="s">
        <v>317</v>
      </c>
      <c r="E155" s="136"/>
      <c r="F155" s="136"/>
      <c r="G155" s="136"/>
      <c r="H155" s="139">
        <v>1000</v>
      </c>
      <c r="I155" s="136"/>
      <c r="J155" s="136"/>
      <c r="K155" s="99">
        <v>2500</v>
      </c>
    </row>
    <row r="156" spans="2:12" x14ac:dyDescent="0.25">
      <c r="B156" s="98" t="s">
        <v>360</v>
      </c>
      <c r="C156" s="98" t="s">
        <v>361</v>
      </c>
      <c r="D156" s="140" t="s">
        <v>362</v>
      </c>
      <c r="E156" s="136"/>
      <c r="F156" s="136"/>
      <c r="G156" s="136"/>
      <c r="H156" s="139">
        <v>0</v>
      </c>
      <c r="I156" s="136"/>
      <c r="J156" s="136"/>
      <c r="K156" s="99">
        <v>0</v>
      </c>
    </row>
    <row r="157" spans="2:12" x14ac:dyDescent="0.25">
      <c r="B157" s="98" t="s">
        <v>236</v>
      </c>
      <c r="C157" s="98" t="s">
        <v>363</v>
      </c>
      <c r="D157" s="140" t="s">
        <v>238</v>
      </c>
      <c r="E157" s="136"/>
      <c r="F157" s="136"/>
      <c r="G157" s="136"/>
      <c r="H157" s="139">
        <v>920</v>
      </c>
      <c r="I157" s="136"/>
      <c r="J157" s="136"/>
      <c r="K157" s="99">
        <v>1200</v>
      </c>
    </row>
    <row r="158" spans="2:12" x14ac:dyDescent="0.25">
      <c r="B158" s="98" t="s">
        <v>248</v>
      </c>
      <c r="C158" s="98" t="s">
        <v>364</v>
      </c>
      <c r="D158" s="140" t="s">
        <v>250</v>
      </c>
      <c r="E158" s="136"/>
      <c r="F158" s="136"/>
      <c r="G158" s="136"/>
      <c r="H158" s="139">
        <v>20</v>
      </c>
      <c r="I158" s="136"/>
      <c r="J158" s="136"/>
      <c r="K158" s="99">
        <v>20</v>
      </c>
    </row>
    <row r="159" spans="2:12" x14ac:dyDescent="0.25">
      <c r="B159" s="137" t="s">
        <v>365</v>
      </c>
      <c r="C159" s="136"/>
      <c r="D159" s="136"/>
      <c r="E159" s="136"/>
      <c r="F159" s="136"/>
      <c r="G159" s="136"/>
      <c r="H159" s="138">
        <v>45990</v>
      </c>
      <c r="I159" s="136"/>
      <c r="J159" s="136"/>
      <c r="K159" s="95">
        <f>K160</f>
        <v>24234</v>
      </c>
    </row>
    <row r="160" spans="2:12" x14ac:dyDescent="0.25">
      <c r="B160" s="141" t="s">
        <v>263</v>
      </c>
      <c r="C160" s="136"/>
      <c r="D160" s="136"/>
      <c r="E160" s="136"/>
      <c r="F160" s="136"/>
      <c r="G160" s="136"/>
      <c r="H160" s="142">
        <v>45990</v>
      </c>
      <c r="I160" s="136"/>
      <c r="J160" s="136"/>
      <c r="K160" s="96">
        <f>SUM(K161:K166)</f>
        <v>24234</v>
      </c>
      <c r="L160" s="79"/>
    </row>
    <row r="161" spans="2:11" x14ac:dyDescent="0.25">
      <c r="B161" s="98" t="s">
        <v>323</v>
      </c>
      <c r="C161" s="98" t="s">
        <v>366</v>
      </c>
      <c r="D161" s="140" t="s">
        <v>325</v>
      </c>
      <c r="E161" s="136"/>
      <c r="F161" s="136"/>
      <c r="G161" s="136"/>
      <c r="H161" s="139">
        <v>33650</v>
      </c>
      <c r="I161" s="136"/>
      <c r="J161" s="136"/>
      <c r="K161" s="99">
        <v>18451</v>
      </c>
    </row>
    <row r="162" spans="2:11" x14ac:dyDescent="0.25">
      <c r="B162" s="98" t="s">
        <v>326</v>
      </c>
      <c r="C162" s="98" t="s">
        <v>367</v>
      </c>
      <c r="D162" s="140" t="s">
        <v>328</v>
      </c>
      <c r="E162" s="136"/>
      <c r="F162" s="136"/>
      <c r="G162" s="136"/>
      <c r="H162" s="139">
        <v>0</v>
      </c>
      <c r="I162" s="136"/>
      <c r="J162" s="136"/>
      <c r="K162" s="99">
        <v>1800</v>
      </c>
    </row>
    <row r="163" spans="2:11" x14ac:dyDescent="0.25">
      <c r="B163" s="98" t="s">
        <v>329</v>
      </c>
      <c r="C163" s="98" t="s">
        <v>368</v>
      </c>
      <c r="D163" s="140" t="s">
        <v>331</v>
      </c>
      <c r="E163" s="136"/>
      <c r="F163" s="136"/>
      <c r="G163" s="136"/>
      <c r="H163" s="139">
        <v>2790</v>
      </c>
      <c r="I163" s="136"/>
      <c r="J163" s="136"/>
      <c r="K163" s="99">
        <v>0</v>
      </c>
    </row>
    <row r="164" spans="2:11" x14ac:dyDescent="0.25">
      <c r="B164" s="98" t="s">
        <v>332</v>
      </c>
      <c r="C164" s="98" t="s">
        <v>369</v>
      </c>
      <c r="D164" s="140" t="s">
        <v>334</v>
      </c>
      <c r="E164" s="136"/>
      <c r="F164" s="136"/>
      <c r="G164" s="136"/>
      <c r="H164" s="139">
        <v>5555</v>
      </c>
      <c r="I164" s="136"/>
      <c r="J164" s="136"/>
      <c r="K164" s="99">
        <v>3045</v>
      </c>
    </row>
    <row r="165" spans="2:11" x14ac:dyDescent="0.25">
      <c r="B165" s="98" t="s">
        <v>113</v>
      </c>
      <c r="C165" s="98" t="s">
        <v>370</v>
      </c>
      <c r="D165" s="140" t="s">
        <v>115</v>
      </c>
      <c r="E165" s="136"/>
      <c r="F165" s="136"/>
      <c r="G165" s="136"/>
      <c r="H165" s="139">
        <v>465</v>
      </c>
      <c r="I165" s="136"/>
      <c r="J165" s="136"/>
      <c r="K165" s="99">
        <v>54</v>
      </c>
    </row>
    <row r="166" spans="2:11" x14ac:dyDescent="0.25">
      <c r="B166" s="98" t="s">
        <v>336</v>
      </c>
      <c r="C166" s="98" t="s">
        <v>371</v>
      </c>
      <c r="D166" s="140" t="s">
        <v>338</v>
      </c>
      <c r="E166" s="136"/>
      <c r="F166" s="136"/>
      <c r="G166" s="136"/>
      <c r="H166" s="139">
        <v>3530</v>
      </c>
      <c r="I166" s="136"/>
      <c r="J166" s="136"/>
      <c r="K166" s="99">
        <v>884</v>
      </c>
    </row>
    <row r="167" spans="2:11" x14ac:dyDescent="0.25">
      <c r="B167" s="137" t="s">
        <v>372</v>
      </c>
      <c r="C167" s="136"/>
      <c r="D167" s="136"/>
      <c r="E167" s="136"/>
      <c r="F167" s="136"/>
      <c r="G167" s="136"/>
      <c r="H167" s="138">
        <v>0</v>
      </c>
      <c r="I167" s="136"/>
      <c r="J167" s="136"/>
      <c r="K167" s="95">
        <f>K168+K170</f>
        <v>69000</v>
      </c>
    </row>
    <row r="168" spans="2:11" x14ac:dyDescent="0.25">
      <c r="B168" s="141" t="s">
        <v>263</v>
      </c>
      <c r="C168" s="136"/>
      <c r="D168" s="136"/>
      <c r="E168" s="136"/>
      <c r="F168" s="136"/>
      <c r="G168" s="136"/>
      <c r="H168" s="142">
        <v>0</v>
      </c>
      <c r="I168" s="136"/>
      <c r="J168" s="136"/>
      <c r="K168" s="96">
        <f>K169</f>
        <v>4000</v>
      </c>
    </row>
    <row r="169" spans="2:11" x14ac:dyDescent="0.25">
      <c r="B169" s="98" t="s">
        <v>149</v>
      </c>
      <c r="C169" s="98" t="s">
        <v>373</v>
      </c>
      <c r="D169" s="140" t="s">
        <v>151</v>
      </c>
      <c r="E169" s="136"/>
      <c r="F169" s="136"/>
      <c r="G169" s="136"/>
      <c r="H169" s="139">
        <v>0</v>
      </c>
      <c r="I169" s="136"/>
      <c r="J169" s="136"/>
      <c r="K169" s="99">
        <v>4000</v>
      </c>
    </row>
    <row r="170" spans="2:11" x14ac:dyDescent="0.25">
      <c r="B170" s="141" t="s">
        <v>277</v>
      </c>
      <c r="C170" s="136"/>
      <c r="D170" s="136"/>
      <c r="E170" s="136"/>
      <c r="F170" s="136"/>
      <c r="G170" s="136"/>
      <c r="H170" s="142">
        <v>0</v>
      </c>
      <c r="I170" s="136"/>
      <c r="J170" s="136"/>
      <c r="K170" s="96">
        <f>K171</f>
        <v>65000</v>
      </c>
    </row>
    <row r="171" spans="2:11" x14ac:dyDescent="0.25">
      <c r="B171" s="98" t="s">
        <v>149</v>
      </c>
      <c r="C171" s="98" t="s">
        <v>374</v>
      </c>
      <c r="D171" s="140" t="s">
        <v>151</v>
      </c>
      <c r="E171" s="136"/>
      <c r="F171" s="136"/>
      <c r="G171" s="136"/>
      <c r="H171" s="139">
        <v>0</v>
      </c>
      <c r="I171" s="136"/>
      <c r="J171" s="136"/>
      <c r="K171" s="99">
        <v>65000</v>
      </c>
    </row>
    <row r="172" spans="2:11" x14ac:dyDescent="0.25">
      <c r="B172" s="137" t="s">
        <v>375</v>
      </c>
      <c r="C172" s="136"/>
      <c r="D172" s="136"/>
      <c r="E172" s="136"/>
      <c r="F172" s="136"/>
      <c r="G172" s="136"/>
      <c r="H172" s="138">
        <v>0</v>
      </c>
      <c r="I172" s="136"/>
      <c r="J172" s="136"/>
      <c r="K172" s="95">
        <f>K173</f>
        <v>31900</v>
      </c>
    </row>
    <row r="173" spans="2:11" x14ac:dyDescent="0.25">
      <c r="B173" s="141" t="s">
        <v>263</v>
      </c>
      <c r="C173" s="136"/>
      <c r="D173" s="136"/>
      <c r="E173" s="136"/>
      <c r="F173" s="136"/>
      <c r="G173" s="136"/>
      <c r="H173" s="142">
        <v>0</v>
      </c>
      <c r="I173" s="136"/>
      <c r="J173" s="136"/>
      <c r="K173" s="96">
        <f>SUM(K174:K181)</f>
        <v>31900</v>
      </c>
    </row>
    <row r="174" spans="2:11" x14ac:dyDescent="0.25">
      <c r="B174" s="98" t="s">
        <v>323</v>
      </c>
      <c r="C174" s="98" t="s">
        <v>376</v>
      </c>
      <c r="D174" s="140" t="s">
        <v>325</v>
      </c>
      <c r="E174" s="136"/>
      <c r="F174" s="136"/>
      <c r="G174" s="136"/>
      <c r="H174" s="139">
        <v>0</v>
      </c>
      <c r="I174" s="136"/>
      <c r="J174" s="136"/>
      <c r="K174" s="99">
        <v>24000</v>
      </c>
    </row>
    <row r="175" spans="2:11" x14ac:dyDescent="0.25">
      <c r="B175" s="98" t="s">
        <v>377</v>
      </c>
      <c r="C175" s="98" t="s">
        <v>378</v>
      </c>
      <c r="D175" s="140" t="s">
        <v>379</v>
      </c>
      <c r="E175" s="136"/>
      <c r="F175" s="136"/>
      <c r="G175" s="136"/>
      <c r="H175" s="139">
        <v>0</v>
      </c>
      <c r="I175" s="136"/>
      <c r="J175" s="136"/>
      <c r="K175" s="99">
        <v>0</v>
      </c>
    </row>
    <row r="176" spans="2:11" x14ac:dyDescent="0.25">
      <c r="B176" s="98" t="s">
        <v>380</v>
      </c>
      <c r="C176" s="98" t="s">
        <v>381</v>
      </c>
      <c r="D176" s="140" t="s">
        <v>382</v>
      </c>
      <c r="E176" s="136"/>
      <c r="F176" s="136"/>
      <c r="G176" s="136"/>
      <c r="H176" s="139">
        <v>0</v>
      </c>
      <c r="I176" s="136"/>
      <c r="J176" s="136"/>
      <c r="K176" s="99">
        <v>0</v>
      </c>
    </row>
    <row r="177" spans="2:14" x14ac:dyDescent="0.25">
      <c r="B177" s="98" t="s">
        <v>326</v>
      </c>
      <c r="C177" s="98" t="s">
        <v>383</v>
      </c>
      <c r="D177" s="140" t="s">
        <v>328</v>
      </c>
      <c r="E177" s="136"/>
      <c r="F177" s="136"/>
      <c r="G177" s="136"/>
      <c r="H177" s="139">
        <v>0</v>
      </c>
      <c r="I177" s="136"/>
      <c r="J177" s="136"/>
      <c r="K177" s="99">
        <v>0</v>
      </c>
    </row>
    <row r="178" spans="2:14" x14ac:dyDescent="0.25">
      <c r="B178" s="98" t="s">
        <v>329</v>
      </c>
      <c r="C178" s="98" t="s">
        <v>384</v>
      </c>
      <c r="D178" s="140" t="s">
        <v>331</v>
      </c>
      <c r="E178" s="136"/>
      <c r="F178" s="136"/>
      <c r="G178" s="136"/>
      <c r="H178" s="139">
        <v>0</v>
      </c>
      <c r="I178" s="136"/>
      <c r="J178" s="136"/>
      <c r="K178" s="99">
        <v>2400</v>
      </c>
    </row>
    <row r="179" spans="2:14" x14ac:dyDescent="0.25">
      <c r="B179" s="98" t="s">
        <v>332</v>
      </c>
      <c r="C179" s="98" t="s">
        <v>385</v>
      </c>
      <c r="D179" s="140" t="s">
        <v>334</v>
      </c>
      <c r="E179" s="136"/>
      <c r="F179" s="136"/>
      <c r="G179" s="136"/>
      <c r="H179" s="139">
        <v>0</v>
      </c>
      <c r="I179" s="136"/>
      <c r="J179" s="136"/>
      <c r="K179" s="99">
        <v>4100</v>
      </c>
    </row>
    <row r="180" spans="2:14" x14ac:dyDescent="0.25">
      <c r="B180" s="98" t="s">
        <v>113</v>
      </c>
      <c r="C180" s="98" t="s">
        <v>386</v>
      </c>
      <c r="D180" s="140" t="s">
        <v>115</v>
      </c>
      <c r="E180" s="136"/>
      <c r="F180" s="136"/>
      <c r="G180" s="136"/>
      <c r="H180" s="139">
        <v>0</v>
      </c>
      <c r="I180" s="136"/>
      <c r="J180" s="136"/>
      <c r="K180" s="99">
        <v>200</v>
      </c>
    </row>
    <row r="181" spans="2:14" x14ac:dyDescent="0.25">
      <c r="B181" s="98" t="s">
        <v>336</v>
      </c>
      <c r="C181" s="98" t="s">
        <v>387</v>
      </c>
      <c r="D181" s="140" t="s">
        <v>338</v>
      </c>
      <c r="E181" s="136"/>
      <c r="F181" s="136"/>
      <c r="G181" s="136"/>
      <c r="H181" s="139">
        <v>0</v>
      </c>
      <c r="I181" s="136"/>
      <c r="J181" s="136"/>
      <c r="K181" s="99">
        <v>1200</v>
      </c>
    </row>
    <row r="182" spans="2:14" x14ac:dyDescent="0.25">
      <c r="B182" s="143" t="s">
        <v>388</v>
      </c>
      <c r="C182" s="136"/>
      <c r="D182" s="136"/>
      <c r="E182" s="136"/>
      <c r="F182" s="136"/>
      <c r="G182" s="136"/>
      <c r="H182" s="135">
        <v>800</v>
      </c>
      <c r="I182" s="136"/>
      <c r="J182" s="136"/>
      <c r="K182" s="94">
        <v>800</v>
      </c>
    </row>
    <row r="183" spans="2:14" x14ac:dyDescent="0.25">
      <c r="B183" s="137" t="s">
        <v>389</v>
      </c>
      <c r="C183" s="136"/>
      <c r="D183" s="136"/>
      <c r="E183" s="136"/>
      <c r="F183" s="136"/>
      <c r="G183" s="136"/>
      <c r="H183" s="138">
        <v>800</v>
      </c>
      <c r="I183" s="136"/>
      <c r="J183" s="136"/>
      <c r="K183" s="95">
        <v>800</v>
      </c>
    </row>
    <row r="184" spans="2:14" x14ac:dyDescent="0.25">
      <c r="B184" s="141" t="s">
        <v>263</v>
      </c>
      <c r="C184" s="136"/>
      <c r="D184" s="136"/>
      <c r="E184" s="136"/>
      <c r="F184" s="136"/>
      <c r="G184" s="136"/>
      <c r="H184" s="142">
        <v>800</v>
      </c>
      <c r="I184" s="136"/>
      <c r="J184" s="136"/>
      <c r="K184" s="96">
        <v>800</v>
      </c>
    </row>
    <row r="185" spans="2:14" x14ac:dyDescent="0.25">
      <c r="B185" s="98" t="s">
        <v>293</v>
      </c>
      <c r="C185" s="98" t="s">
        <v>390</v>
      </c>
      <c r="D185" s="140" t="s">
        <v>295</v>
      </c>
      <c r="E185" s="136"/>
      <c r="F185" s="136"/>
      <c r="G185" s="136"/>
      <c r="H185" s="139">
        <v>800</v>
      </c>
      <c r="I185" s="136"/>
      <c r="J185" s="136"/>
      <c r="K185" s="99">
        <v>800</v>
      </c>
    </row>
    <row r="186" spans="2:14" x14ac:dyDescent="0.25">
      <c r="B186" s="143" t="s">
        <v>391</v>
      </c>
      <c r="C186" s="136"/>
      <c r="D186" s="136"/>
      <c r="E186" s="136"/>
      <c r="F186" s="136"/>
      <c r="G186" s="136"/>
      <c r="H186" s="135">
        <v>949130</v>
      </c>
      <c r="I186" s="136"/>
      <c r="J186" s="136"/>
      <c r="K186" s="94">
        <f>K187</f>
        <v>1069530</v>
      </c>
    </row>
    <row r="187" spans="2:14" x14ac:dyDescent="0.25">
      <c r="B187" s="137" t="s">
        <v>392</v>
      </c>
      <c r="C187" s="136"/>
      <c r="D187" s="136"/>
      <c r="E187" s="136"/>
      <c r="F187" s="136"/>
      <c r="G187" s="136"/>
      <c r="H187" s="138">
        <v>949130</v>
      </c>
      <c r="I187" s="136"/>
      <c r="J187" s="136"/>
      <c r="K187" s="95">
        <f>K188</f>
        <v>1069530</v>
      </c>
    </row>
    <row r="188" spans="2:14" x14ac:dyDescent="0.25">
      <c r="B188" s="141" t="s">
        <v>277</v>
      </c>
      <c r="C188" s="136"/>
      <c r="D188" s="136"/>
      <c r="E188" s="136"/>
      <c r="F188" s="136"/>
      <c r="G188" s="136"/>
      <c r="H188" s="142">
        <v>949130</v>
      </c>
      <c r="I188" s="136"/>
      <c r="J188" s="136"/>
      <c r="K188" s="96">
        <f>SUM(K189:K204)</f>
        <v>1069530</v>
      </c>
    </row>
    <row r="189" spans="2:14" x14ac:dyDescent="0.25">
      <c r="B189" s="98" t="s">
        <v>323</v>
      </c>
      <c r="C189" s="98" t="s">
        <v>393</v>
      </c>
      <c r="D189" s="140" t="s">
        <v>325</v>
      </c>
      <c r="E189" s="136"/>
      <c r="F189" s="136"/>
      <c r="G189" s="136"/>
      <c r="H189" s="139">
        <v>746000</v>
      </c>
      <c r="I189" s="136"/>
      <c r="J189" s="136"/>
      <c r="K189" s="99">
        <v>850000</v>
      </c>
    </row>
    <row r="190" spans="2:14" x14ac:dyDescent="0.25">
      <c r="B190" s="98" t="s">
        <v>394</v>
      </c>
      <c r="C190" s="98" t="s">
        <v>395</v>
      </c>
      <c r="D190" s="140" t="s">
        <v>396</v>
      </c>
      <c r="E190" s="136"/>
      <c r="F190" s="136"/>
      <c r="G190" s="136"/>
      <c r="H190" s="139">
        <v>13300</v>
      </c>
      <c r="I190" s="136"/>
      <c r="J190" s="136"/>
      <c r="K190" s="99">
        <v>13300</v>
      </c>
    </row>
    <row r="191" spans="2:14" x14ac:dyDescent="0.25">
      <c r="B191" s="98" t="s">
        <v>326</v>
      </c>
      <c r="C191" s="98" t="s">
        <v>397</v>
      </c>
      <c r="D191" s="140" t="s">
        <v>328</v>
      </c>
      <c r="E191" s="136"/>
      <c r="F191" s="136"/>
      <c r="G191" s="136"/>
      <c r="H191" s="139">
        <v>10000</v>
      </c>
      <c r="I191" s="136"/>
      <c r="J191" s="136"/>
      <c r="K191" s="99">
        <v>14400</v>
      </c>
      <c r="M191" s="79"/>
      <c r="N191" s="79"/>
    </row>
    <row r="192" spans="2:14" x14ac:dyDescent="0.25">
      <c r="B192" s="98" t="s">
        <v>329</v>
      </c>
      <c r="C192" s="98" t="s">
        <v>398</v>
      </c>
      <c r="D192" s="140" t="s">
        <v>331</v>
      </c>
      <c r="E192" s="136"/>
      <c r="F192" s="136"/>
      <c r="G192" s="136"/>
      <c r="H192" s="139">
        <v>20500</v>
      </c>
      <c r="I192" s="136"/>
      <c r="J192" s="136"/>
      <c r="K192" s="99">
        <v>20500</v>
      </c>
    </row>
    <row r="193" spans="2:11" x14ac:dyDescent="0.25">
      <c r="B193" s="98" t="s">
        <v>332</v>
      </c>
      <c r="C193" s="98" t="s">
        <v>399</v>
      </c>
      <c r="D193" s="140" t="s">
        <v>334</v>
      </c>
      <c r="E193" s="136"/>
      <c r="F193" s="136"/>
      <c r="G193" s="136"/>
      <c r="H193" s="139">
        <v>123100</v>
      </c>
      <c r="I193" s="136"/>
      <c r="J193" s="136"/>
      <c r="K193" s="99">
        <v>135100</v>
      </c>
    </row>
    <row r="194" spans="2:11" x14ac:dyDescent="0.25">
      <c r="B194" s="98" t="s">
        <v>332</v>
      </c>
      <c r="C194" s="98" t="s">
        <v>400</v>
      </c>
      <c r="D194" s="140" t="s">
        <v>334</v>
      </c>
      <c r="E194" s="136"/>
      <c r="F194" s="136"/>
      <c r="G194" s="136"/>
      <c r="H194" s="139">
        <v>2060</v>
      </c>
      <c r="I194" s="136"/>
      <c r="J194" s="136"/>
      <c r="K194" s="99">
        <v>2060</v>
      </c>
    </row>
    <row r="195" spans="2:11" x14ac:dyDescent="0.25">
      <c r="B195" s="98" t="s">
        <v>401</v>
      </c>
      <c r="C195" s="98" t="s">
        <v>402</v>
      </c>
      <c r="D195" s="140" t="s">
        <v>403</v>
      </c>
      <c r="E195" s="136"/>
      <c r="F195" s="136"/>
      <c r="G195" s="136"/>
      <c r="H195" s="139">
        <v>100</v>
      </c>
      <c r="I195" s="136"/>
      <c r="J195" s="136"/>
      <c r="K195" s="99">
        <v>100</v>
      </c>
    </row>
    <row r="196" spans="2:11" x14ac:dyDescent="0.25">
      <c r="B196" s="98" t="s">
        <v>404</v>
      </c>
      <c r="C196" s="98" t="s">
        <v>405</v>
      </c>
      <c r="D196" s="140" t="s">
        <v>406</v>
      </c>
      <c r="E196" s="136"/>
      <c r="F196" s="136"/>
      <c r="G196" s="136"/>
      <c r="H196" s="139">
        <v>240</v>
      </c>
      <c r="I196" s="136"/>
      <c r="J196" s="136"/>
      <c r="K196" s="99">
        <v>240</v>
      </c>
    </row>
    <row r="197" spans="2:11" x14ac:dyDescent="0.25">
      <c r="B197" s="98" t="s">
        <v>336</v>
      </c>
      <c r="C197" s="98" t="s">
        <v>407</v>
      </c>
      <c r="D197" s="140" t="s">
        <v>338</v>
      </c>
      <c r="E197" s="136"/>
      <c r="F197" s="136"/>
      <c r="G197" s="136"/>
      <c r="H197" s="139">
        <v>22570</v>
      </c>
      <c r="I197" s="136"/>
      <c r="J197" s="136"/>
      <c r="K197" s="99">
        <v>22570</v>
      </c>
    </row>
    <row r="198" spans="2:11" x14ac:dyDescent="0.25">
      <c r="B198" s="98" t="s">
        <v>182</v>
      </c>
      <c r="C198" s="98" t="s">
        <v>408</v>
      </c>
      <c r="D198" s="140" t="s">
        <v>184</v>
      </c>
      <c r="E198" s="136"/>
      <c r="F198" s="136"/>
      <c r="G198" s="136"/>
      <c r="H198" s="139">
        <v>660</v>
      </c>
      <c r="I198" s="136"/>
      <c r="J198" s="136"/>
      <c r="K198" s="99">
        <v>660</v>
      </c>
    </row>
    <row r="199" spans="2:11" x14ac:dyDescent="0.25">
      <c r="B199" s="98" t="s">
        <v>209</v>
      </c>
      <c r="C199" s="98" t="s">
        <v>409</v>
      </c>
      <c r="D199" s="140" t="s">
        <v>211</v>
      </c>
      <c r="E199" s="136"/>
      <c r="F199" s="136"/>
      <c r="G199" s="136"/>
      <c r="H199" s="139">
        <v>0</v>
      </c>
      <c r="I199" s="136"/>
      <c r="J199" s="136"/>
      <c r="K199" s="99">
        <v>0</v>
      </c>
    </row>
    <row r="200" spans="2:11" x14ac:dyDescent="0.25">
      <c r="B200" s="98" t="s">
        <v>410</v>
      </c>
      <c r="C200" s="98" t="s">
        <v>411</v>
      </c>
      <c r="D200" s="140" t="s">
        <v>412</v>
      </c>
      <c r="E200" s="136"/>
      <c r="F200" s="136"/>
      <c r="G200" s="136"/>
      <c r="H200" s="139">
        <v>3600</v>
      </c>
      <c r="I200" s="136"/>
      <c r="J200" s="136"/>
      <c r="K200" s="99">
        <v>3600</v>
      </c>
    </row>
    <row r="201" spans="2:11" x14ac:dyDescent="0.25">
      <c r="B201" s="98" t="s">
        <v>413</v>
      </c>
      <c r="C201" s="98" t="s">
        <v>414</v>
      </c>
      <c r="D201" s="140" t="s">
        <v>415</v>
      </c>
      <c r="E201" s="136"/>
      <c r="F201" s="136"/>
      <c r="G201" s="136"/>
      <c r="H201" s="139">
        <v>3200</v>
      </c>
      <c r="I201" s="136"/>
      <c r="J201" s="136"/>
      <c r="K201" s="99">
        <v>3200</v>
      </c>
    </row>
    <row r="202" spans="2:11" x14ac:dyDescent="0.25">
      <c r="B202" s="98" t="s">
        <v>416</v>
      </c>
      <c r="C202" s="98" t="s">
        <v>417</v>
      </c>
      <c r="D202" s="140" t="s">
        <v>418</v>
      </c>
      <c r="E202" s="136"/>
      <c r="F202" s="136"/>
      <c r="G202" s="136"/>
      <c r="H202" s="139">
        <v>100</v>
      </c>
      <c r="I202" s="136"/>
      <c r="J202" s="136"/>
      <c r="K202" s="99">
        <v>100</v>
      </c>
    </row>
    <row r="203" spans="2:11" x14ac:dyDescent="0.25">
      <c r="B203" s="98" t="s">
        <v>419</v>
      </c>
      <c r="C203" s="98" t="s">
        <v>420</v>
      </c>
      <c r="D203" s="140" t="s">
        <v>421</v>
      </c>
      <c r="E203" s="136"/>
      <c r="F203" s="136"/>
      <c r="G203" s="136"/>
      <c r="H203" s="139">
        <v>1300</v>
      </c>
      <c r="I203" s="136"/>
      <c r="J203" s="136"/>
      <c r="K203" s="99">
        <v>1300</v>
      </c>
    </row>
    <row r="204" spans="2:11" x14ac:dyDescent="0.25">
      <c r="B204" s="98" t="s">
        <v>422</v>
      </c>
      <c r="C204" s="98" t="s">
        <v>423</v>
      </c>
      <c r="D204" s="140" t="s">
        <v>424</v>
      </c>
      <c r="E204" s="136"/>
      <c r="F204" s="136"/>
      <c r="G204" s="136"/>
      <c r="H204" s="139">
        <v>2400</v>
      </c>
      <c r="I204" s="136"/>
      <c r="J204" s="136"/>
      <c r="K204" s="99">
        <v>2400</v>
      </c>
    </row>
    <row r="208" spans="2:11" x14ac:dyDescent="0.25">
      <c r="C208" s="79"/>
    </row>
    <row r="209" spans="3:3" x14ac:dyDescent="0.25">
      <c r="C209" s="79"/>
    </row>
    <row r="210" spans="3:3" x14ac:dyDescent="0.25">
      <c r="C210" s="79"/>
    </row>
  </sheetData>
  <mergeCells count="400">
    <mergeCell ref="B9:G9"/>
    <mergeCell ref="H9:J9"/>
    <mergeCell ref="B10:G10"/>
    <mergeCell ref="H10:J10"/>
    <mergeCell ref="D65:E65"/>
    <mergeCell ref="H65:J65"/>
    <mergeCell ref="D197:G197"/>
    <mergeCell ref="H197:J197"/>
    <mergeCell ref="D198:G198"/>
    <mergeCell ref="H198:J198"/>
    <mergeCell ref="D199:G199"/>
    <mergeCell ref="H199:J199"/>
    <mergeCell ref="D194:G194"/>
    <mergeCell ref="H194:J194"/>
    <mergeCell ref="D195:G195"/>
    <mergeCell ref="H195:J195"/>
    <mergeCell ref="D203:G203"/>
    <mergeCell ref="H203:J203"/>
    <mergeCell ref="D204:G204"/>
    <mergeCell ref="H204:J204"/>
    <mergeCell ref="D200:G200"/>
    <mergeCell ref="H200:J200"/>
    <mergeCell ref="D201:G201"/>
    <mergeCell ref="H201:J201"/>
    <mergeCell ref="D202:G202"/>
    <mergeCell ref="H202:J202"/>
    <mergeCell ref="D196:G196"/>
    <mergeCell ref="H196:J196"/>
    <mergeCell ref="H191:J191"/>
    <mergeCell ref="H192:J192"/>
    <mergeCell ref="H193:J193"/>
    <mergeCell ref="D191:G191"/>
    <mergeCell ref="D192:G192"/>
    <mergeCell ref="D193:G193"/>
    <mergeCell ref="B188:G188"/>
    <mergeCell ref="H188:J188"/>
    <mergeCell ref="H189:J189"/>
    <mergeCell ref="D190:G190"/>
    <mergeCell ref="H190:J190"/>
    <mergeCell ref="D189:G189"/>
    <mergeCell ref="D185:G185"/>
    <mergeCell ref="H185:J185"/>
    <mergeCell ref="H186:J186"/>
    <mergeCell ref="B187:G187"/>
    <mergeCell ref="H187:J187"/>
    <mergeCell ref="B186:G186"/>
    <mergeCell ref="H182:J182"/>
    <mergeCell ref="H183:J183"/>
    <mergeCell ref="H184:J184"/>
    <mergeCell ref="B182:G182"/>
    <mergeCell ref="B183:G183"/>
    <mergeCell ref="B184:G184"/>
    <mergeCell ref="D179:G179"/>
    <mergeCell ref="H179:J179"/>
    <mergeCell ref="D180:G180"/>
    <mergeCell ref="H180:J180"/>
    <mergeCell ref="D181:G181"/>
    <mergeCell ref="H181:J181"/>
    <mergeCell ref="D176:G176"/>
    <mergeCell ref="H176:J176"/>
    <mergeCell ref="H177:J177"/>
    <mergeCell ref="H178:J178"/>
    <mergeCell ref="D177:G177"/>
    <mergeCell ref="D178:G178"/>
    <mergeCell ref="B173:G173"/>
    <mergeCell ref="H173:J173"/>
    <mergeCell ref="D174:G174"/>
    <mergeCell ref="H174:J174"/>
    <mergeCell ref="H175:J175"/>
    <mergeCell ref="D175:G175"/>
    <mergeCell ref="H170:J170"/>
    <mergeCell ref="D171:G171"/>
    <mergeCell ref="H171:J171"/>
    <mergeCell ref="B172:G172"/>
    <mergeCell ref="H172:J172"/>
    <mergeCell ref="B170:G170"/>
    <mergeCell ref="H167:J167"/>
    <mergeCell ref="H168:J168"/>
    <mergeCell ref="D169:G169"/>
    <mergeCell ref="H169:J169"/>
    <mergeCell ref="B167:G167"/>
    <mergeCell ref="B168:G168"/>
    <mergeCell ref="H164:J164"/>
    <mergeCell ref="H165:J165"/>
    <mergeCell ref="D166:G166"/>
    <mergeCell ref="H166:J166"/>
    <mergeCell ref="D164:G164"/>
    <mergeCell ref="D165:G165"/>
    <mergeCell ref="D161:G161"/>
    <mergeCell ref="H161:J161"/>
    <mergeCell ref="D162:G162"/>
    <mergeCell ref="H162:J162"/>
    <mergeCell ref="D163:G163"/>
    <mergeCell ref="H163:J163"/>
    <mergeCell ref="D158:G158"/>
    <mergeCell ref="H158:J158"/>
    <mergeCell ref="H159:J159"/>
    <mergeCell ref="H160:J160"/>
    <mergeCell ref="B159:G159"/>
    <mergeCell ref="B160:G160"/>
    <mergeCell ref="D155:G155"/>
    <mergeCell ref="H155:J155"/>
    <mergeCell ref="D156:G156"/>
    <mergeCell ref="H156:J156"/>
    <mergeCell ref="D157:G157"/>
    <mergeCell ref="H157:J157"/>
    <mergeCell ref="D152:G152"/>
    <mergeCell ref="H152:J152"/>
    <mergeCell ref="D153:G153"/>
    <mergeCell ref="H153:J153"/>
    <mergeCell ref="D154:G154"/>
    <mergeCell ref="H154:J154"/>
    <mergeCell ref="H149:J149"/>
    <mergeCell ref="D150:G150"/>
    <mergeCell ref="H150:J150"/>
    <mergeCell ref="D151:G151"/>
    <mergeCell ref="H151:J151"/>
    <mergeCell ref="D149:G149"/>
    <mergeCell ref="H146:J146"/>
    <mergeCell ref="D147:G147"/>
    <mergeCell ref="H147:J147"/>
    <mergeCell ref="H148:J148"/>
    <mergeCell ref="D146:G146"/>
    <mergeCell ref="D148:G148"/>
    <mergeCell ref="H143:J143"/>
    <mergeCell ref="H144:J144"/>
    <mergeCell ref="H145:J145"/>
    <mergeCell ref="B143:G143"/>
    <mergeCell ref="B144:G144"/>
    <mergeCell ref="D145:G145"/>
    <mergeCell ref="H140:J140"/>
    <mergeCell ref="H141:J141"/>
    <mergeCell ref="D142:G142"/>
    <mergeCell ref="H142:J142"/>
    <mergeCell ref="B140:G140"/>
    <mergeCell ref="B141:G141"/>
    <mergeCell ref="H137:J137"/>
    <mergeCell ref="H138:J138"/>
    <mergeCell ref="D139:G139"/>
    <mergeCell ref="H139:J139"/>
    <mergeCell ref="D137:G137"/>
    <mergeCell ref="D138:G138"/>
    <mergeCell ref="D134:G134"/>
    <mergeCell ref="H134:J134"/>
    <mergeCell ref="H135:J135"/>
    <mergeCell ref="D136:G136"/>
    <mergeCell ref="H136:J136"/>
    <mergeCell ref="D135:G135"/>
    <mergeCell ref="D131:G131"/>
    <mergeCell ref="H131:J131"/>
    <mergeCell ref="H132:J132"/>
    <mergeCell ref="H133:J133"/>
    <mergeCell ref="B132:G132"/>
    <mergeCell ref="B133:G133"/>
    <mergeCell ref="D128:G128"/>
    <mergeCell ref="H128:J128"/>
    <mergeCell ref="D129:G129"/>
    <mergeCell ref="H129:J129"/>
    <mergeCell ref="H130:J130"/>
    <mergeCell ref="B130:G130"/>
    <mergeCell ref="H125:J125"/>
    <mergeCell ref="D126:G126"/>
    <mergeCell ref="H126:J126"/>
    <mergeCell ref="D127:G127"/>
    <mergeCell ref="H127:J127"/>
    <mergeCell ref="D125:G125"/>
    <mergeCell ref="D122:G122"/>
    <mergeCell ref="H122:J122"/>
    <mergeCell ref="D123:G123"/>
    <mergeCell ref="H123:J123"/>
    <mergeCell ref="H124:J124"/>
    <mergeCell ref="D124:G124"/>
    <mergeCell ref="H119:J119"/>
    <mergeCell ref="B120:G120"/>
    <mergeCell ref="H120:J120"/>
    <mergeCell ref="H121:J121"/>
    <mergeCell ref="B119:G119"/>
    <mergeCell ref="D121:G121"/>
    <mergeCell ref="B116:G116"/>
    <mergeCell ref="H116:J116"/>
    <mergeCell ref="H117:J117"/>
    <mergeCell ref="D118:G118"/>
    <mergeCell ref="H118:J118"/>
    <mergeCell ref="D117:G117"/>
    <mergeCell ref="D113:G113"/>
    <mergeCell ref="H113:J113"/>
    <mergeCell ref="H114:J114"/>
    <mergeCell ref="H115:J115"/>
    <mergeCell ref="D114:G114"/>
    <mergeCell ref="B115:G115"/>
    <mergeCell ref="D110:G110"/>
    <mergeCell ref="H110:J110"/>
    <mergeCell ref="B111:G111"/>
    <mergeCell ref="H111:J111"/>
    <mergeCell ref="B112:G112"/>
    <mergeCell ref="H112:J112"/>
    <mergeCell ref="H107:J107"/>
    <mergeCell ref="H108:J108"/>
    <mergeCell ref="B109:G109"/>
    <mergeCell ref="H109:J109"/>
    <mergeCell ref="B107:G107"/>
    <mergeCell ref="D108:G108"/>
    <mergeCell ref="H104:J104"/>
    <mergeCell ref="D105:G105"/>
    <mergeCell ref="H105:J105"/>
    <mergeCell ref="B106:G106"/>
    <mergeCell ref="H106:J106"/>
    <mergeCell ref="B104:G104"/>
    <mergeCell ref="H101:J101"/>
    <mergeCell ref="H102:J102"/>
    <mergeCell ref="B103:G103"/>
    <mergeCell ref="H103:J103"/>
    <mergeCell ref="B101:G101"/>
    <mergeCell ref="D102:G102"/>
    <mergeCell ref="H98:J98"/>
    <mergeCell ref="H99:J99"/>
    <mergeCell ref="D100:G100"/>
    <mergeCell ref="H100:J100"/>
    <mergeCell ref="B98:G98"/>
    <mergeCell ref="D99:G99"/>
    <mergeCell ref="H95:J95"/>
    <mergeCell ref="D96:G96"/>
    <mergeCell ref="H96:J96"/>
    <mergeCell ref="B97:G97"/>
    <mergeCell ref="H97:J97"/>
    <mergeCell ref="D95:G95"/>
    <mergeCell ref="H92:J92"/>
    <mergeCell ref="D93:G93"/>
    <mergeCell ref="H93:J93"/>
    <mergeCell ref="H94:J94"/>
    <mergeCell ref="B92:G92"/>
    <mergeCell ref="B94:G94"/>
    <mergeCell ref="D89:G89"/>
    <mergeCell ref="H89:J89"/>
    <mergeCell ref="H90:J90"/>
    <mergeCell ref="D91:G91"/>
    <mergeCell ref="H91:J91"/>
    <mergeCell ref="B90:G90"/>
    <mergeCell ref="H86:J86"/>
    <mergeCell ref="D87:G87"/>
    <mergeCell ref="H87:J87"/>
    <mergeCell ref="H88:J88"/>
    <mergeCell ref="D86:G86"/>
    <mergeCell ref="D88:G88"/>
    <mergeCell ref="B83:G83"/>
    <mergeCell ref="H83:J83"/>
    <mergeCell ref="D84:G84"/>
    <mergeCell ref="H84:J84"/>
    <mergeCell ref="D85:G85"/>
    <mergeCell ref="H85:J85"/>
    <mergeCell ref="D80:G80"/>
    <mergeCell ref="H80:J80"/>
    <mergeCell ref="B81:G81"/>
    <mergeCell ref="H81:J81"/>
    <mergeCell ref="H82:J82"/>
    <mergeCell ref="D82:G82"/>
    <mergeCell ref="B77:G77"/>
    <mergeCell ref="H77:J77"/>
    <mergeCell ref="B78:G78"/>
    <mergeCell ref="H78:J78"/>
    <mergeCell ref="D79:G79"/>
    <mergeCell ref="H79:J79"/>
    <mergeCell ref="H74:J74"/>
    <mergeCell ref="D75:G75"/>
    <mergeCell ref="H75:J75"/>
    <mergeCell ref="H76:J76"/>
    <mergeCell ref="D74:G74"/>
    <mergeCell ref="B76:G76"/>
    <mergeCell ref="D71:G71"/>
    <mergeCell ref="H71:J71"/>
    <mergeCell ref="H72:J72"/>
    <mergeCell ref="B73:G73"/>
    <mergeCell ref="H73:J73"/>
    <mergeCell ref="B72:G72"/>
    <mergeCell ref="H68:J68"/>
    <mergeCell ref="H69:J69"/>
    <mergeCell ref="D70:G70"/>
    <mergeCell ref="H70:J70"/>
    <mergeCell ref="B68:G68"/>
    <mergeCell ref="B69:G69"/>
    <mergeCell ref="D64:G64"/>
    <mergeCell ref="H64:J64"/>
    <mergeCell ref="D66:G66"/>
    <mergeCell ref="H66:J66"/>
    <mergeCell ref="D67:G67"/>
    <mergeCell ref="H67:J67"/>
    <mergeCell ref="D61:G61"/>
    <mergeCell ref="H61:J61"/>
    <mergeCell ref="D62:G62"/>
    <mergeCell ref="H62:J62"/>
    <mergeCell ref="D63:G63"/>
    <mergeCell ref="H63:J63"/>
    <mergeCell ref="D58:G58"/>
    <mergeCell ref="H58:J58"/>
    <mergeCell ref="D59:G59"/>
    <mergeCell ref="H59:J59"/>
    <mergeCell ref="D60:G60"/>
    <mergeCell ref="H60:J60"/>
    <mergeCell ref="D55:G55"/>
    <mergeCell ref="H55:J55"/>
    <mergeCell ref="D56:G56"/>
    <mergeCell ref="H56:J56"/>
    <mergeCell ref="D57:G57"/>
    <mergeCell ref="H57:J57"/>
    <mergeCell ref="D52:G52"/>
    <mergeCell ref="H52:J52"/>
    <mergeCell ref="D53:G53"/>
    <mergeCell ref="H53:J53"/>
    <mergeCell ref="D54:G54"/>
    <mergeCell ref="H54:J54"/>
    <mergeCell ref="D49:G49"/>
    <mergeCell ref="H49:J49"/>
    <mergeCell ref="D50:G50"/>
    <mergeCell ref="H50:J50"/>
    <mergeCell ref="D51:G51"/>
    <mergeCell ref="H51:J51"/>
    <mergeCell ref="D46:G46"/>
    <mergeCell ref="H46:J46"/>
    <mergeCell ref="D47:G47"/>
    <mergeCell ref="H47:J47"/>
    <mergeCell ref="D48:G48"/>
    <mergeCell ref="H48:J48"/>
    <mergeCell ref="D43:G43"/>
    <mergeCell ref="H43:J43"/>
    <mergeCell ref="D44:G44"/>
    <mergeCell ref="H44:J44"/>
    <mergeCell ref="D45:G45"/>
    <mergeCell ref="H45:J45"/>
    <mergeCell ref="D40:G40"/>
    <mergeCell ref="H40:J40"/>
    <mergeCell ref="D41:G41"/>
    <mergeCell ref="H41:J41"/>
    <mergeCell ref="D42:G42"/>
    <mergeCell ref="H42:J42"/>
    <mergeCell ref="D37:G37"/>
    <mergeCell ref="H37:J37"/>
    <mergeCell ref="D38:G38"/>
    <mergeCell ref="H38:J38"/>
    <mergeCell ref="D39:G39"/>
    <mergeCell ref="H39:J39"/>
    <mergeCell ref="D34:G34"/>
    <mergeCell ref="H34:J34"/>
    <mergeCell ref="D35:G35"/>
    <mergeCell ref="H35:J35"/>
    <mergeCell ref="D36:G36"/>
    <mergeCell ref="H36:J36"/>
    <mergeCell ref="D31:G31"/>
    <mergeCell ref="H31:J31"/>
    <mergeCell ref="D32:G32"/>
    <mergeCell ref="H32:J32"/>
    <mergeCell ref="D33:G33"/>
    <mergeCell ref="H33:J33"/>
    <mergeCell ref="D28:G28"/>
    <mergeCell ref="H28:J28"/>
    <mergeCell ref="D29:G29"/>
    <mergeCell ref="H29:J29"/>
    <mergeCell ref="D30:G30"/>
    <mergeCell ref="H30:J30"/>
    <mergeCell ref="D25:G25"/>
    <mergeCell ref="H25:J25"/>
    <mergeCell ref="D26:G26"/>
    <mergeCell ref="H26:J26"/>
    <mergeCell ref="D27:G27"/>
    <mergeCell ref="H27:J27"/>
    <mergeCell ref="D22:G22"/>
    <mergeCell ref="H22:J22"/>
    <mergeCell ref="D23:G23"/>
    <mergeCell ref="H23:J23"/>
    <mergeCell ref="D24:G24"/>
    <mergeCell ref="H24:J24"/>
    <mergeCell ref="D19:G19"/>
    <mergeCell ref="H19:J19"/>
    <mergeCell ref="D20:G20"/>
    <mergeCell ref="H20:J20"/>
    <mergeCell ref="D21:G21"/>
    <mergeCell ref="H21:J21"/>
    <mergeCell ref="H11:J11"/>
    <mergeCell ref="B12:G12"/>
    <mergeCell ref="H12:J12"/>
    <mergeCell ref="A1:K1"/>
    <mergeCell ref="A3:K3"/>
    <mergeCell ref="H16:J16"/>
    <mergeCell ref="H17:J17"/>
    <mergeCell ref="H18:J18"/>
    <mergeCell ref="D17:G17"/>
    <mergeCell ref="D18:G18"/>
    <mergeCell ref="B13:G13"/>
    <mergeCell ref="H13:J13"/>
    <mergeCell ref="H14:J14"/>
    <mergeCell ref="H15:J15"/>
    <mergeCell ref="B11:G11"/>
    <mergeCell ref="D14:G14"/>
    <mergeCell ref="D15:G15"/>
    <mergeCell ref="D16:G16"/>
    <mergeCell ref="D6:G6"/>
    <mergeCell ref="H6:J6"/>
    <mergeCell ref="B7:G7"/>
    <mergeCell ref="H7:J7"/>
    <mergeCell ref="B8:G8"/>
    <mergeCell ref="H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HGPC</cp:lastModifiedBy>
  <cp:lastPrinted>2023-10-23T12:34:28Z</cp:lastPrinted>
  <dcterms:created xsi:type="dcterms:W3CDTF">2022-08-12T12:51:27Z</dcterms:created>
  <dcterms:modified xsi:type="dcterms:W3CDTF">2023-10-23T12:38:57Z</dcterms:modified>
</cp:coreProperties>
</file>